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7775" windowHeight="7485" activeTab="0"/>
  </bookViews>
  <sheets>
    <sheet name="tabela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<sst xmlns="http://schemas.openxmlformats.org/spreadsheetml/2006/main" count="114" uniqueCount="55">
  <si>
    <t>OPŠTINA</t>
  </si>
  <si>
    <t xml:space="preserve">Broj predškolskih ustanova </t>
  </si>
  <si>
    <t>Broj vaspitnih
 jedinica</t>
  </si>
  <si>
    <t>Prosječan broj djece
 po vaspitnoj jedinici</t>
  </si>
  <si>
    <t>Broj vaspitnih
 grupa</t>
  </si>
  <si>
    <t>Prosječan broj djece
 po vaspitnoj grupi</t>
  </si>
  <si>
    <t>ANDRIJEVICA</t>
  </si>
  <si>
    <t>BAR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</si>
  <si>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</si>
  <si>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</si>
  <si>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</si>
  <si>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</si>
  <si>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</si>
  <si>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</si>
  <si>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</si>
  <si>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</si>
  <si>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PODGORICA</t>
  </si>
  <si>
    <t>ROŽAJE</t>
  </si>
  <si>
    <t>TIVAT</t>
  </si>
  <si>
    <t>ULCINJ</t>
  </si>
  <si>
    <t>ŠAVNIK</t>
  </si>
  <si>
    <t>Javne predškolske ustanove</t>
  </si>
  <si>
    <t>Privatne predškolske ustanove</t>
  </si>
  <si>
    <t>CRNA GORA</t>
  </si>
  <si>
    <t>Broj djece
u predškolskim ustanovama</t>
  </si>
  <si>
    <t>NIKŠIĆ</t>
  </si>
  <si>
    <t xml:space="preserve">BERANE </t>
  </si>
  <si>
    <t>PETNJICA*</t>
  </si>
  <si>
    <t xml:space="preserve">PLAV </t>
  </si>
  <si>
    <t xml:space="preserve">PLJEVLJA </t>
  </si>
  <si>
    <t>ŽABLJAK*</t>
  </si>
  <si>
    <t>PLUŽINE</t>
  </si>
  <si>
    <t xml:space="preserve">GUSINJE* </t>
  </si>
  <si>
    <t>…</t>
  </si>
  <si>
    <t>TUZI</t>
  </si>
  <si>
    <t>* Opštine Gusinje, Petnjica, Žabljak i Tuzi nemaju predškolske ustanove već vaspitne jedinice koje su u sastavu ustanova u opštinama Plav, Berane, Pljevlja, Podgorica.</t>
  </si>
  <si>
    <t>Tabela 1. Broj predškolskih ustanova, vaspitnih jedinica i grupa, broj djece, prosječan broj djece po vaspitnoj jedinici i grupi po opštinama 2019/2020. g.</t>
  </si>
  <si>
    <t>Tabela 2. Broj ustanova, broj djece po polu, zaposleni, vaspitači i prosječan broj djece po vaspitaču po opštinama, 2019/2020. g.</t>
  </si>
  <si>
    <t>Broj 
ustanova</t>
  </si>
  <si>
    <t xml:space="preserve">Broj djece </t>
  </si>
  <si>
    <t xml:space="preserve">        Zaposleni</t>
  </si>
  <si>
    <t>Prosječan broj djece po vaspitaču</t>
  </si>
  <si>
    <t>Ukupno</t>
  </si>
  <si>
    <t xml:space="preserve">Dječaci </t>
  </si>
  <si>
    <t>Djevojčice</t>
  </si>
  <si>
    <t>Vaspitači/ce</t>
  </si>
  <si>
    <r>
      <t>ANDRIJEVICA</t>
    </r>
    <r>
      <rPr>
        <vertAlign val="superscript"/>
        <sz val="10"/>
        <rFont val="Arial"/>
        <family val="2"/>
      </rPr>
      <t>1</t>
    </r>
  </si>
  <si>
    <r>
      <t xml:space="preserve">GUSINJE </t>
    </r>
    <r>
      <rPr>
        <vertAlign val="superscript"/>
        <sz val="10"/>
        <rFont val="Arial"/>
        <family val="2"/>
      </rPr>
      <t>2</t>
    </r>
  </si>
  <si>
    <t>...</t>
  </si>
  <si>
    <r>
      <t>PETNJICA</t>
    </r>
    <r>
      <rPr>
        <vertAlign val="superscript"/>
        <sz val="10"/>
        <rFont val="Arial"/>
        <family val="2"/>
      </rPr>
      <t>2</t>
    </r>
  </si>
  <si>
    <r>
      <t>PLUŽINE</t>
    </r>
    <r>
      <rPr>
        <vertAlign val="superscript"/>
        <sz val="10"/>
        <rFont val="Arial"/>
        <family val="2"/>
      </rPr>
      <t>1</t>
    </r>
  </si>
  <si>
    <r>
      <t>ŠAVNIK</t>
    </r>
    <r>
      <rPr>
        <vertAlign val="superscript"/>
        <sz val="10"/>
        <rFont val="Arial"/>
        <family val="2"/>
      </rPr>
      <t>1</t>
    </r>
  </si>
  <si>
    <r>
      <t>ŽABLJAK</t>
    </r>
    <r>
      <rPr>
        <vertAlign val="superscript"/>
        <sz val="10"/>
        <rFont val="Arial"/>
        <family val="2"/>
      </rPr>
      <t>2</t>
    </r>
  </si>
  <si>
    <r>
      <rPr>
        <i/>
        <vertAlign val="superscript"/>
        <sz val="10"/>
        <color indexed="8"/>
        <rFont val="Arial"/>
        <family val="2"/>
      </rPr>
      <t>1</t>
    </r>
    <r>
      <rPr>
        <i/>
        <sz val="10"/>
        <color indexed="8"/>
        <rFont val="Arial"/>
        <family val="2"/>
      </rPr>
      <t xml:space="preserve">U opštinama Andrijevica, Plužine i Šavnik u koloni Zaposleni - Ukupno dat je ukupan broj zaposlenih koji rade kao vaspitači u obrazovnim centrima. </t>
    </r>
  </si>
  <si>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 xml:space="preserve">Opštine Gusinje, Petnjica, Žabljak i Tuzi nemaju predškolske ustanove već vaspitne jedinice, pa su njihovi zaposleni uključeni u ustanovama u opštinama Plav, Berane, Pljevlja, Podgorica. 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</si>
</sst>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  <numFmt numFmtId="198" formatCode="_(* #,##0.0_);_(* \(#,##0.0\);_(* &quot;-&quot;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3" fontId="44" fillId="33" borderId="12" xfId="0" applyNumberFormat="1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44" fillId="33" borderId="11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Border="1" applyAlignment="1">
      <alignment horizontal="right"/>
    </xf>
    <xf numFmtId="196" fontId="3" fillId="0" borderId="0" xfId="0" applyNumberFormat="1" applyFont="1" applyBorder="1" applyAlignment="1">
      <alignment horizontal="right"/>
    </xf>
    <xf numFmtId="196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0" fontId="42" fillId="33" borderId="12" xfId="0" applyFont="1" applyFill="1" applyBorder="1" applyAlignment="1">
      <alignment horizontal="right"/>
    </xf>
    <xf numFmtId="3" fontId="42" fillId="33" borderId="12" xfId="0" applyNumberFormat="1" applyFont="1" applyFill="1" applyBorder="1" applyAlignment="1">
      <alignment horizontal="right"/>
    </xf>
    <xf numFmtId="0" fontId="3" fillId="34" borderId="10" xfId="47" applyFont="1" applyFill="1" applyBorder="1" applyAlignment="1">
      <alignment horizontal="center" vertical="center"/>
    </xf>
    <xf numFmtId="0" fontId="2" fillId="34" borderId="11" xfId="47" applyFont="1" applyFill="1" applyBorder="1" applyAlignment="1">
      <alignment horizontal="center" vertical="center" wrapText="1"/>
    </xf>
    <xf numFmtId="0" fontId="2" fillId="34" borderId="10" xfId="47" applyFont="1" applyFill="1" applyBorder="1" applyAlignment="1">
      <alignment horizontal="center" vertical="center" wrapText="1"/>
    </xf>
    <xf numFmtId="0" fontId="3" fillId="0" borderId="10" xfId="39" applyFont="1" applyFill="1" applyBorder="1" applyAlignment="1">
      <alignment/>
    </xf>
    <xf numFmtId="0" fontId="3" fillId="0" borderId="10" xfId="39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5" fillId="0" borderId="0" xfId="0" applyFont="1" applyAlignment="1">
      <alignment/>
    </xf>
    <xf numFmtId="198" fontId="44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3" fillId="0" borderId="11" xfId="39" applyFont="1" applyFill="1" applyBorder="1" applyAlignment="1">
      <alignment/>
    </xf>
    <xf numFmtId="3" fontId="3" fillId="0" borderId="11" xfId="39" applyNumberFormat="1" applyFont="1" applyFill="1" applyBorder="1" applyAlignment="1">
      <alignment horizontal="right"/>
    </xf>
    <xf numFmtId="0" fontId="44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44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196" fontId="44" fillId="0" borderId="0" xfId="0" applyNumberFormat="1" applyFont="1" applyFill="1" applyAlignment="1">
      <alignment/>
    </xf>
    <xf numFmtId="3" fontId="3" fillId="0" borderId="10" xfId="39" applyNumberFormat="1" applyFont="1" applyFill="1" applyBorder="1" applyAlignment="1">
      <alignment horizontal="right"/>
    </xf>
    <xf numFmtId="3" fontId="44" fillId="0" borderId="0" xfId="0" applyNumberFormat="1" applyFont="1" applyAlignment="1">
      <alignment/>
    </xf>
    <xf numFmtId="197" fontId="2" fillId="0" borderId="10" xfId="0" applyNumberFormat="1" applyFont="1" applyFill="1" applyBorder="1" applyAlignment="1">
      <alignment horizontal="right"/>
    </xf>
    <xf numFmtId="196" fontId="2" fillId="0" borderId="10" xfId="0" applyNumberFormat="1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39" applyFont="1" applyFill="1" applyBorder="1" applyAlignment="1">
      <alignment horizontal="right"/>
    </xf>
    <xf numFmtId="197" fontId="3" fillId="0" borderId="10" xfId="0" applyNumberFormat="1" applyFont="1" applyFill="1" applyBorder="1" applyAlignment="1">
      <alignment horizontal="right"/>
    </xf>
    <xf numFmtId="196" fontId="44" fillId="0" borderId="10" xfId="0" applyNumberFormat="1" applyFont="1" applyFill="1" applyBorder="1" applyAlignment="1">
      <alignment/>
    </xf>
    <xf numFmtId="196" fontId="4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196" fontId="0" fillId="0" borderId="0" xfId="0" applyNumberFormat="1" applyFill="1" applyBorder="1" applyAlignment="1">
      <alignment/>
    </xf>
    <xf numFmtId="0" fontId="4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2" fillId="34" borderId="10" xfId="47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3" fontId="44" fillId="0" borderId="10" xfId="0" applyNumberFormat="1" applyFont="1" applyBorder="1" applyAlignment="1">
      <alignment/>
    </xf>
    <xf numFmtId="0" fontId="4" fillId="0" borderId="10" xfId="55" applyFont="1" applyFill="1" applyBorder="1" applyAlignment="1">
      <alignment horizontal="right" wrapText="1"/>
      <protection/>
    </xf>
    <xf numFmtId="0" fontId="4" fillId="0" borderId="10" xfId="56" applyFont="1" applyFill="1" applyBorder="1" applyAlignment="1">
      <alignment horizontal="right" wrapText="1"/>
      <protection/>
    </xf>
    <xf numFmtId="3" fontId="2" fillId="0" borderId="10" xfId="0" applyNumberFormat="1" applyFont="1" applyFill="1" applyBorder="1" applyAlignment="1">
      <alignment horizontal="right"/>
    </xf>
    <xf numFmtId="196" fontId="44" fillId="0" borderId="0" xfId="0" applyNumberFormat="1" applyFont="1" applyFill="1" applyAlignment="1">
      <alignment/>
    </xf>
    <xf numFmtId="3" fontId="44" fillId="0" borderId="10" xfId="0" applyNumberFormat="1" applyFont="1" applyFill="1" applyBorder="1" applyAlignment="1">
      <alignment horizontal="right"/>
    </xf>
    <xf numFmtId="3" fontId="44" fillId="0" borderId="0" xfId="0" applyNumberFormat="1" applyFont="1" applyFill="1" applyAlignment="1">
      <alignment/>
    </xf>
    <xf numFmtId="3" fontId="3" fillId="0" borderId="10" xfId="39" applyNumberFormat="1" applyFont="1" applyFill="1" applyBorder="1" applyAlignment="1">
      <alignment horizontal="left"/>
    </xf>
    <xf numFmtId="3" fontId="3" fillId="0" borderId="11" xfId="39" applyNumberFormat="1" applyFont="1" applyFill="1" applyBorder="1" applyAlignment="1">
      <alignment/>
    </xf>
    <xf numFmtId="196" fontId="2" fillId="34" borderId="10" xfId="0" applyNumberFormat="1" applyFont="1" applyFill="1" applyBorder="1" applyAlignment="1">
      <alignment horizontal="right"/>
    </xf>
    <xf numFmtId="0" fontId="1" fillId="0" borderId="10" xfId="56" applyFont="1" applyFill="1" applyBorder="1" applyAlignment="1">
      <alignment horizontal="right" wrapText="1"/>
      <protection/>
    </xf>
    <xf numFmtId="3" fontId="2" fillId="0" borderId="16" xfId="0" applyNumberFormat="1" applyFont="1" applyFill="1" applyBorder="1" applyAlignment="1">
      <alignment/>
    </xf>
    <xf numFmtId="0" fontId="44" fillId="0" borderId="17" xfId="0" applyFont="1" applyBorder="1" applyAlignment="1">
      <alignment/>
    </xf>
    <xf numFmtId="3" fontId="44" fillId="0" borderId="17" xfId="0" applyNumberFormat="1" applyFont="1" applyFill="1" applyBorder="1" applyAlignment="1">
      <alignment/>
    </xf>
    <xf numFmtId="0" fontId="1" fillId="0" borderId="16" xfId="56" applyFont="1" applyFill="1" applyBorder="1" applyAlignment="1">
      <alignment horizontal="right" wrapText="1"/>
      <protection/>
    </xf>
    <xf numFmtId="0" fontId="44" fillId="0" borderId="16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96" fontId="2" fillId="34" borderId="14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3" fontId="3" fillId="34" borderId="15" xfId="39" applyNumberFormat="1" applyFont="1" applyFill="1" applyBorder="1" applyAlignment="1">
      <alignment horizontal="center"/>
    </xf>
    <xf numFmtId="3" fontId="3" fillId="34" borderId="19" xfId="39" applyNumberFormat="1" applyFont="1" applyFill="1" applyBorder="1" applyAlignment="1">
      <alignment horizontal="center"/>
    </xf>
    <xf numFmtId="0" fontId="2" fillId="34" borderId="16" xfId="47" applyFont="1" applyFill="1" applyBorder="1" applyAlignment="1">
      <alignment horizontal="center" vertical="center"/>
    </xf>
    <xf numFmtId="0" fontId="2" fillId="34" borderId="14" xfId="47" applyFont="1" applyFill="1" applyBorder="1" applyAlignment="1">
      <alignment horizontal="center" vertical="center"/>
    </xf>
    <xf numFmtId="0" fontId="2" fillId="34" borderId="10" xfId="47" applyFont="1" applyFill="1" applyBorder="1" applyAlignment="1">
      <alignment horizontal="center" vertical="center" wrapText="1"/>
    </xf>
    <xf numFmtId="0" fontId="2" fillId="34" borderId="10" xfId="47" applyFont="1" applyFill="1" applyBorder="1" applyAlignment="1">
      <alignment horizontal="center" vertical="center"/>
    </xf>
    <xf numFmtId="0" fontId="2" fillId="34" borderId="11" xfId="47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 vertical="center"/>
    </xf>
    <xf numFmtId="3" fontId="3" fillId="34" borderId="11" xfId="39" applyNumberFormat="1" applyFont="1" applyFill="1" applyBorder="1" applyAlignment="1">
      <alignment horizontal="center"/>
    </xf>
    <xf numFmtId="3" fontId="3" fillId="34" borderId="12" xfId="39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421875" style="4" customWidth="1"/>
    <col min="2" max="2" width="11.7109375" style="4" customWidth="1"/>
    <col min="3" max="3" width="13.7109375" style="4" customWidth="1"/>
    <col min="4" max="4" width="13.57421875" style="4" customWidth="1"/>
    <col min="5" max="5" width="16.28125" style="4" customWidth="1"/>
    <col min="6" max="6" width="13.421875" style="4" customWidth="1"/>
    <col min="7" max="7" width="15.7109375" style="4" customWidth="1"/>
    <col min="8" max="8" width="9.140625" style="3" customWidth="1"/>
    <col min="9" max="16384" width="9.140625" style="4" customWidth="1"/>
  </cols>
  <sheetData>
    <row r="1" spans="1:20" ht="15">
      <c r="A1" s="2" t="s">
        <v>36</v>
      </c>
      <c r="B1" s="1"/>
      <c r="C1" s="1"/>
      <c r="D1" s="1"/>
      <c r="E1" s="1"/>
      <c r="F1" s="1"/>
      <c r="G1" s="1"/>
      <c r="L1" s="56"/>
      <c r="M1" s="56"/>
      <c r="N1" s="56"/>
      <c r="O1" s="56"/>
      <c r="P1" s="56"/>
      <c r="Q1" s="56"/>
      <c r="R1" s="56"/>
      <c r="S1" s="58"/>
      <c r="T1" s="58"/>
    </row>
    <row r="2" spans="7:20" ht="15">
      <c r="G2" s="5"/>
      <c r="L2" s="56"/>
      <c r="M2" s="56"/>
      <c r="N2" s="56"/>
      <c r="O2" s="56"/>
      <c r="P2" s="56"/>
      <c r="Q2" s="56"/>
      <c r="R2" s="56"/>
      <c r="S2" s="58"/>
      <c r="T2" s="58"/>
    </row>
    <row r="3" spans="1:20" ht="51">
      <c r="A3" s="22" t="s">
        <v>0</v>
      </c>
      <c r="B3" s="23" t="s">
        <v>1</v>
      </c>
      <c r="C3" s="23" t="s">
        <v>24</v>
      </c>
      <c r="D3" s="23" t="s">
        <v>2</v>
      </c>
      <c r="E3" s="24" t="s">
        <v>3</v>
      </c>
      <c r="F3" s="24" t="s">
        <v>4</v>
      </c>
      <c r="G3" s="24" t="s">
        <v>5</v>
      </c>
      <c r="L3" s="56"/>
      <c r="M3" s="56"/>
      <c r="N3" s="61"/>
      <c r="O3" s="61"/>
      <c r="P3" s="61"/>
      <c r="Q3" s="61"/>
      <c r="R3" s="61"/>
      <c r="S3" s="58"/>
      <c r="T3" s="58"/>
    </row>
    <row r="4" spans="1:20" ht="15">
      <c r="A4" s="6" t="s">
        <v>6</v>
      </c>
      <c r="B4" s="31">
        <v>1</v>
      </c>
      <c r="C4" s="53">
        <v>102</v>
      </c>
      <c r="D4" s="54">
        <v>5</v>
      </c>
      <c r="E4" s="42">
        <f>C4/D4</f>
        <v>20.4</v>
      </c>
      <c r="F4" s="54">
        <v>7</v>
      </c>
      <c r="G4" s="50">
        <f>C4/F4</f>
        <v>14.571428571428571</v>
      </c>
      <c r="H4" s="39"/>
      <c r="I4" s="30"/>
      <c r="L4" s="56"/>
      <c r="M4" s="56"/>
      <c r="N4" s="56"/>
      <c r="O4" s="56"/>
      <c r="P4" s="57"/>
      <c r="Q4" s="56"/>
      <c r="R4" s="56"/>
      <c r="S4" s="58"/>
      <c r="T4" s="58"/>
    </row>
    <row r="5" spans="1:20" ht="15">
      <c r="A5" s="6" t="s">
        <v>7</v>
      </c>
      <c r="B5" s="31">
        <v>1</v>
      </c>
      <c r="C5" s="53">
        <v>1413</v>
      </c>
      <c r="D5" s="54">
        <v>12</v>
      </c>
      <c r="E5" s="42">
        <f>C5/D5</f>
        <v>117.75</v>
      </c>
      <c r="F5" s="54">
        <v>44</v>
      </c>
      <c r="G5" s="50">
        <f aca="true" t="shared" si="0" ref="G5:G28">C5/F5</f>
        <v>32.11363636363637</v>
      </c>
      <c r="H5" s="39"/>
      <c r="I5" s="30"/>
      <c r="L5" s="56"/>
      <c r="M5" s="56"/>
      <c r="N5" s="56"/>
      <c r="O5" s="56"/>
      <c r="P5" s="57"/>
      <c r="Q5" s="56"/>
      <c r="R5" s="56"/>
      <c r="S5" s="58"/>
      <c r="T5" s="58"/>
    </row>
    <row r="6" spans="1:20" ht="15">
      <c r="A6" s="6" t="s">
        <v>26</v>
      </c>
      <c r="B6" s="31">
        <v>1</v>
      </c>
      <c r="C6" s="53">
        <v>761</v>
      </c>
      <c r="D6" s="54">
        <v>10</v>
      </c>
      <c r="E6" s="42">
        <f>C6/D6</f>
        <v>76.1</v>
      </c>
      <c r="F6" s="54">
        <v>27</v>
      </c>
      <c r="G6" s="50">
        <f t="shared" si="0"/>
        <v>28.185185185185187</v>
      </c>
      <c r="H6" s="39"/>
      <c r="I6" s="30"/>
      <c r="L6" s="56"/>
      <c r="M6" s="56"/>
      <c r="N6" s="56"/>
      <c r="O6" s="56"/>
      <c r="P6" s="57"/>
      <c r="Q6" s="56"/>
      <c r="R6" s="56"/>
      <c r="S6" s="58"/>
      <c r="T6" s="58"/>
    </row>
    <row r="7" spans="1:20" ht="15">
      <c r="A7" s="6" t="s">
        <v>8</v>
      </c>
      <c r="B7" s="31">
        <v>1</v>
      </c>
      <c r="C7" s="53">
        <v>1052</v>
      </c>
      <c r="D7" s="54">
        <v>13</v>
      </c>
      <c r="E7" s="42">
        <f>C7/D7</f>
        <v>80.92307692307692</v>
      </c>
      <c r="F7" s="54">
        <v>47</v>
      </c>
      <c r="G7" s="50">
        <f t="shared" si="0"/>
        <v>22.382978723404257</v>
      </c>
      <c r="H7" s="39"/>
      <c r="I7" s="30"/>
      <c r="L7" s="56"/>
      <c r="M7" s="56"/>
      <c r="N7" s="56"/>
      <c r="O7" s="56"/>
      <c r="P7" s="57"/>
      <c r="Q7" s="56"/>
      <c r="R7" s="56"/>
      <c r="S7" s="58"/>
      <c r="T7" s="58"/>
    </row>
    <row r="8" spans="1:20" ht="15">
      <c r="A8" s="6" t="s">
        <v>9</v>
      </c>
      <c r="B8" s="31">
        <v>1</v>
      </c>
      <c r="C8" s="53">
        <v>1189</v>
      </c>
      <c r="D8" s="54">
        <v>5</v>
      </c>
      <c r="E8" s="42">
        <f aca="true" t="shared" si="1" ref="E8:E28">C8/D8</f>
        <v>237.8</v>
      </c>
      <c r="F8" s="54">
        <v>37</v>
      </c>
      <c r="G8" s="50">
        <f t="shared" si="0"/>
        <v>32.13513513513514</v>
      </c>
      <c r="H8" s="39"/>
      <c r="I8" s="30"/>
      <c r="L8" s="56"/>
      <c r="M8" s="56"/>
      <c r="N8" s="56"/>
      <c r="O8" s="56"/>
      <c r="P8" s="57"/>
      <c r="Q8" s="56"/>
      <c r="R8" s="56"/>
      <c r="S8" s="58"/>
      <c r="T8" s="58"/>
    </row>
    <row r="9" spans="1:20" ht="15">
      <c r="A9" s="6" t="s">
        <v>10</v>
      </c>
      <c r="B9" s="31">
        <v>1</v>
      </c>
      <c r="C9" s="53">
        <v>614</v>
      </c>
      <c r="D9" s="54">
        <v>2</v>
      </c>
      <c r="E9" s="42">
        <f t="shared" si="1"/>
        <v>307</v>
      </c>
      <c r="F9" s="54">
        <v>21</v>
      </c>
      <c r="G9" s="50">
        <f t="shared" si="0"/>
        <v>29.238095238095237</v>
      </c>
      <c r="H9" s="39"/>
      <c r="I9" s="30"/>
      <c r="L9" s="56"/>
      <c r="M9" s="56"/>
      <c r="N9" s="56"/>
      <c r="O9" s="56"/>
      <c r="P9" s="57"/>
      <c r="Q9" s="56"/>
      <c r="R9" s="56"/>
      <c r="S9" s="58"/>
      <c r="T9" s="58"/>
    </row>
    <row r="10" spans="1:20" ht="15">
      <c r="A10" s="32" t="s">
        <v>32</v>
      </c>
      <c r="B10" s="52" t="s">
        <v>33</v>
      </c>
      <c r="C10" s="53">
        <v>81</v>
      </c>
      <c r="D10" s="54">
        <v>1</v>
      </c>
      <c r="E10" s="42">
        <f t="shared" si="1"/>
        <v>81</v>
      </c>
      <c r="F10" s="54">
        <v>4</v>
      </c>
      <c r="G10" s="50">
        <f t="shared" si="0"/>
        <v>20.25</v>
      </c>
      <c r="H10" s="39"/>
      <c r="I10" s="30"/>
      <c r="L10" s="56"/>
      <c r="M10" s="56"/>
      <c r="N10" s="56"/>
      <c r="O10" s="56"/>
      <c r="P10" s="57"/>
      <c r="Q10" s="56"/>
      <c r="R10" s="56"/>
      <c r="S10" s="58"/>
      <c r="T10" s="58"/>
    </row>
    <row r="11" spans="1:20" ht="15">
      <c r="A11" s="6" t="s">
        <v>11</v>
      </c>
      <c r="B11" s="52">
        <v>1</v>
      </c>
      <c r="C11" s="53">
        <v>563</v>
      </c>
      <c r="D11" s="54">
        <v>4</v>
      </c>
      <c r="E11" s="42">
        <f t="shared" si="1"/>
        <v>140.75</v>
      </c>
      <c r="F11" s="54">
        <v>21</v>
      </c>
      <c r="G11" s="50">
        <f t="shared" si="0"/>
        <v>26.80952380952381</v>
      </c>
      <c r="H11" s="39"/>
      <c r="I11" s="30"/>
      <c r="L11" s="56"/>
      <c r="M11" s="56"/>
      <c r="N11" s="56"/>
      <c r="O11" s="56"/>
      <c r="P11" s="57"/>
      <c r="Q11" s="56"/>
      <c r="R11" s="56"/>
      <c r="S11" s="58"/>
      <c r="T11" s="58"/>
    </row>
    <row r="12" spans="1:20" ht="15">
      <c r="A12" s="6" t="s">
        <v>12</v>
      </c>
      <c r="B12" s="52">
        <v>1</v>
      </c>
      <c r="C12" s="53">
        <v>1107</v>
      </c>
      <c r="D12" s="54">
        <v>6</v>
      </c>
      <c r="E12" s="42">
        <f t="shared" si="1"/>
        <v>184.5</v>
      </c>
      <c r="F12" s="54">
        <v>30</v>
      </c>
      <c r="G12" s="50">
        <f t="shared" si="0"/>
        <v>36.9</v>
      </c>
      <c r="H12" s="39"/>
      <c r="I12" s="30"/>
      <c r="L12" s="56"/>
      <c r="M12" s="56"/>
      <c r="N12" s="56"/>
      <c r="O12" s="56"/>
      <c r="P12" s="57"/>
      <c r="Q12" s="56"/>
      <c r="R12" s="56"/>
      <c r="S12" s="58"/>
      <c r="T12" s="58"/>
    </row>
    <row r="13" spans="1:20" ht="15">
      <c r="A13" s="6" t="s">
        <v>13</v>
      </c>
      <c r="B13" s="52">
        <v>1</v>
      </c>
      <c r="C13" s="53">
        <v>240</v>
      </c>
      <c r="D13" s="54">
        <v>1</v>
      </c>
      <c r="E13" s="42">
        <f t="shared" si="1"/>
        <v>240</v>
      </c>
      <c r="F13" s="54">
        <v>10</v>
      </c>
      <c r="G13" s="50">
        <f t="shared" si="0"/>
        <v>24</v>
      </c>
      <c r="H13" s="39"/>
      <c r="I13" s="30"/>
      <c r="L13" s="56"/>
      <c r="M13" s="56"/>
      <c r="N13" s="56"/>
      <c r="O13" s="56"/>
      <c r="P13" s="57"/>
      <c r="Q13" s="56"/>
      <c r="R13" s="56"/>
      <c r="S13" s="58"/>
      <c r="T13" s="58"/>
    </row>
    <row r="14" spans="1:20" ht="15">
      <c r="A14" s="6" t="s">
        <v>14</v>
      </c>
      <c r="B14" s="52">
        <v>1</v>
      </c>
      <c r="C14" s="53">
        <v>888</v>
      </c>
      <c r="D14" s="54">
        <v>7</v>
      </c>
      <c r="E14" s="42">
        <f t="shared" si="1"/>
        <v>126.85714285714286</v>
      </c>
      <c r="F14" s="54">
        <v>31</v>
      </c>
      <c r="G14" s="50">
        <f t="shared" si="0"/>
        <v>28.64516129032258</v>
      </c>
      <c r="H14" s="39"/>
      <c r="I14" s="30"/>
      <c r="L14" s="56"/>
      <c r="M14" s="56"/>
      <c r="N14" s="56"/>
      <c r="O14" s="56"/>
      <c r="P14" s="57"/>
      <c r="Q14" s="56"/>
      <c r="R14" s="56"/>
      <c r="S14" s="58"/>
      <c r="T14" s="58"/>
    </row>
    <row r="15" spans="1:20" ht="15">
      <c r="A15" s="6" t="s">
        <v>15</v>
      </c>
      <c r="B15" s="52">
        <v>1</v>
      </c>
      <c r="C15" s="53">
        <v>180</v>
      </c>
      <c r="D15" s="54">
        <v>1</v>
      </c>
      <c r="E15" s="42">
        <f t="shared" si="1"/>
        <v>180</v>
      </c>
      <c r="F15" s="54">
        <v>9</v>
      </c>
      <c r="G15" s="50">
        <f t="shared" si="0"/>
        <v>20</v>
      </c>
      <c r="H15" s="39"/>
      <c r="I15" s="30"/>
      <c r="L15" s="56"/>
      <c r="M15" s="56"/>
      <c r="N15" s="56"/>
      <c r="O15" s="56"/>
      <c r="P15" s="57"/>
      <c r="Q15" s="56"/>
      <c r="R15" s="56"/>
      <c r="S15" s="58"/>
      <c r="T15" s="58"/>
    </row>
    <row r="16" spans="1:20" ht="15">
      <c r="A16" s="6" t="s">
        <v>25</v>
      </c>
      <c r="B16" s="52">
        <v>1</v>
      </c>
      <c r="C16" s="53">
        <v>2281</v>
      </c>
      <c r="D16" s="54">
        <v>25</v>
      </c>
      <c r="E16" s="42">
        <f t="shared" si="1"/>
        <v>91.24</v>
      </c>
      <c r="F16" s="54">
        <v>80</v>
      </c>
      <c r="G16" s="50">
        <f t="shared" si="0"/>
        <v>28.5125</v>
      </c>
      <c r="H16" s="39"/>
      <c r="I16" s="30"/>
      <c r="L16" s="56"/>
      <c r="M16" s="56"/>
      <c r="N16" s="56"/>
      <c r="O16" s="56"/>
      <c r="P16" s="57"/>
      <c r="Q16" s="56"/>
      <c r="R16" s="56"/>
      <c r="S16" s="58"/>
      <c r="T16" s="58"/>
    </row>
    <row r="17" spans="1:20" ht="15">
      <c r="A17" s="6" t="s">
        <v>27</v>
      </c>
      <c r="B17" s="52" t="s">
        <v>33</v>
      </c>
      <c r="C17" s="53">
        <v>55</v>
      </c>
      <c r="D17" s="54">
        <v>1</v>
      </c>
      <c r="E17" s="42">
        <f t="shared" si="1"/>
        <v>55</v>
      </c>
      <c r="F17" s="54">
        <v>2</v>
      </c>
      <c r="G17" s="50">
        <f t="shared" si="0"/>
        <v>27.5</v>
      </c>
      <c r="H17" s="39"/>
      <c r="I17" s="30"/>
      <c r="L17" s="56"/>
      <c r="M17" s="56"/>
      <c r="N17" s="56"/>
      <c r="O17" s="56"/>
      <c r="P17" s="57"/>
      <c r="Q17" s="56"/>
      <c r="R17" s="56"/>
      <c r="S17" s="58"/>
      <c r="T17" s="58"/>
    </row>
    <row r="18" spans="1:20" s="3" customFormat="1" ht="15">
      <c r="A18" s="6" t="s">
        <v>28</v>
      </c>
      <c r="B18" s="46">
        <v>1</v>
      </c>
      <c r="C18" s="53">
        <v>249</v>
      </c>
      <c r="D18" s="54">
        <v>2</v>
      </c>
      <c r="E18" s="42">
        <f t="shared" si="1"/>
        <v>124.5</v>
      </c>
      <c r="F18" s="54">
        <v>7</v>
      </c>
      <c r="G18" s="50">
        <f t="shared" si="0"/>
        <v>35.57142857142857</v>
      </c>
      <c r="H18" s="39"/>
      <c r="I18" s="30"/>
      <c r="L18" s="56"/>
      <c r="M18" s="56"/>
      <c r="N18" s="56"/>
      <c r="O18" s="56"/>
      <c r="P18" s="57"/>
      <c r="Q18" s="56"/>
      <c r="R18" s="56"/>
      <c r="S18" s="58"/>
      <c r="T18" s="58"/>
    </row>
    <row r="19" spans="1:20" s="3" customFormat="1" ht="15">
      <c r="A19" s="6" t="s">
        <v>29</v>
      </c>
      <c r="B19" s="46">
        <v>1</v>
      </c>
      <c r="C19" s="53">
        <v>545</v>
      </c>
      <c r="D19" s="54">
        <v>5</v>
      </c>
      <c r="E19" s="42">
        <f t="shared" si="1"/>
        <v>109</v>
      </c>
      <c r="F19" s="54">
        <v>22</v>
      </c>
      <c r="G19" s="50">
        <f t="shared" si="0"/>
        <v>24.772727272727273</v>
      </c>
      <c r="H19" s="39"/>
      <c r="I19" s="30"/>
      <c r="L19" s="56"/>
      <c r="M19" s="56"/>
      <c r="N19" s="56"/>
      <c r="O19" s="56"/>
      <c r="P19" s="57"/>
      <c r="Q19" s="56"/>
      <c r="R19" s="56"/>
      <c r="S19" s="58"/>
      <c r="T19" s="58"/>
    </row>
    <row r="20" spans="1:20" ht="15">
      <c r="A20" s="6" t="s">
        <v>31</v>
      </c>
      <c r="B20" s="52">
        <v>1</v>
      </c>
      <c r="C20" s="53">
        <v>39</v>
      </c>
      <c r="D20" s="54">
        <v>1</v>
      </c>
      <c r="E20" s="42">
        <f t="shared" si="1"/>
        <v>39</v>
      </c>
      <c r="F20" s="54">
        <v>5</v>
      </c>
      <c r="G20" s="50">
        <f t="shared" si="0"/>
        <v>7.8</v>
      </c>
      <c r="H20" s="39"/>
      <c r="I20" s="30"/>
      <c r="L20" s="56"/>
      <c r="M20" s="56"/>
      <c r="N20" s="56"/>
      <c r="O20" s="56"/>
      <c r="P20" s="57"/>
      <c r="Q20" s="56"/>
      <c r="R20" s="56"/>
      <c r="S20" s="58"/>
      <c r="T20" s="58"/>
    </row>
    <row r="21" spans="1:20" ht="15">
      <c r="A21" s="6" t="s">
        <v>16</v>
      </c>
      <c r="B21" s="52">
        <v>2</v>
      </c>
      <c r="C21" s="53">
        <v>8672</v>
      </c>
      <c r="D21" s="54">
        <v>28</v>
      </c>
      <c r="E21" s="42">
        <f t="shared" si="1"/>
        <v>309.7142857142857</v>
      </c>
      <c r="F21" s="54">
        <v>218</v>
      </c>
      <c r="G21" s="50">
        <f t="shared" si="0"/>
        <v>39.77981651376147</v>
      </c>
      <c r="H21" s="39"/>
      <c r="I21" s="30"/>
      <c r="L21" s="56"/>
      <c r="M21" s="56"/>
      <c r="N21" s="56"/>
      <c r="O21" s="56"/>
      <c r="P21" s="57"/>
      <c r="Q21" s="56"/>
      <c r="R21" s="56"/>
      <c r="S21" s="58"/>
      <c r="T21" s="58"/>
    </row>
    <row r="22" spans="1:20" ht="15">
      <c r="A22" s="6" t="s">
        <v>17</v>
      </c>
      <c r="B22" s="52">
        <v>1</v>
      </c>
      <c r="C22" s="53">
        <v>405</v>
      </c>
      <c r="D22" s="54">
        <v>1</v>
      </c>
      <c r="E22" s="42">
        <f t="shared" si="1"/>
        <v>405</v>
      </c>
      <c r="F22" s="54">
        <v>21</v>
      </c>
      <c r="G22" s="50">
        <f t="shared" si="0"/>
        <v>19.285714285714285</v>
      </c>
      <c r="H22" s="39"/>
      <c r="I22" s="30"/>
      <c r="L22" s="56"/>
      <c r="M22" s="56"/>
      <c r="N22" s="56"/>
      <c r="O22" s="56"/>
      <c r="P22" s="57"/>
      <c r="Q22" s="56"/>
      <c r="R22" s="56"/>
      <c r="S22" s="58"/>
      <c r="T22" s="58"/>
    </row>
    <row r="23" spans="1:20" ht="15">
      <c r="A23" s="6" t="s">
        <v>20</v>
      </c>
      <c r="B23" s="52">
        <v>1</v>
      </c>
      <c r="C23" s="53">
        <v>25</v>
      </c>
      <c r="D23" s="54">
        <v>1</v>
      </c>
      <c r="E23" s="42">
        <f t="shared" si="1"/>
        <v>25</v>
      </c>
      <c r="F23" s="54">
        <v>2</v>
      </c>
      <c r="G23" s="50">
        <f t="shared" si="0"/>
        <v>12.5</v>
      </c>
      <c r="H23" s="39"/>
      <c r="I23" s="30"/>
      <c r="L23" s="56"/>
      <c r="M23" s="56"/>
      <c r="N23" s="56"/>
      <c r="O23" s="56"/>
      <c r="P23" s="57"/>
      <c r="Q23" s="56"/>
      <c r="R23" s="56"/>
      <c r="S23" s="58"/>
      <c r="T23" s="58"/>
    </row>
    <row r="24" spans="1:20" ht="15">
      <c r="A24" s="6" t="s">
        <v>18</v>
      </c>
      <c r="B24" s="52">
        <v>1</v>
      </c>
      <c r="C24" s="53">
        <v>794</v>
      </c>
      <c r="D24" s="54">
        <v>2</v>
      </c>
      <c r="E24" s="42">
        <f t="shared" si="1"/>
        <v>397</v>
      </c>
      <c r="F24" s="54">
        <v>23</v>
      </c>
      <c r="G24" s="50">
        <f t="shared" si="0"/>
        <v>34.52173913043478</v>
      </c>
      <c r="H24" s="39"/>
      <c r="I24" s="30"/>
      <c r="L24" s="56"/>
      <c r="M24" s="56"/>
      <c r="N24" s="56"/>
      <c r="O24" s="56"/>
      <c r="P24" s="57"/>
      <c r="Q24" s="56"/>
      <c r="R24" s="56"/>
      <c r="S24" s="58"/>
      <c r="T24" s="58"/>
    </row>
    <row r="25" spans="1:20" ht="15">
      <c r="A25" s="32" t="s">
        <v>34</v>
      </c>
      <c r="B25" s="52" t="s">
        <v>33</v>
      </c>
      <c r="C25" s="54">
        <v>196</v>
      </c>
      <c r="D25" s="54">
        <v>1</v>
      </c>
      <c r="E25" s="42">
        <f t="shared" si="1"/>
        <v>196</v>
      </c>
      <c r="F25" s="54">
        <v>7</v>
      </c>
      <c r="G25" s="50">
        <f t="shared" si="0"/>
        <v>28</v>
      </c>
      <c r="H25" s="39"/>
      <c r="I25" s="30"/>
      <c r="L25" s="59"/>
      <c r="M25" s="56"/>
      <c r="N25" s="56"/>
      <c r="O25" s="56"/>
      <c r="P25" s="57"/>
      <c r="Q25" s="56"/>
      <c r="R25" s="56"/>
      <c r="S25" s="58"/>
      <c r="T25" s="58"/>
    </row>
    <row r="26" spans="1:20" ht="15">
      <c r="A26" s="6" t="s">
        <v>19</v>
      </c>
      <c r="B26" s="52">
        <v>1</v>
      </c>
      <c r="C26" s="54">
        <v>475</v>
      </c>
      <c r="D26" s="54">
        <v>4</v>
      </c>
      <c r="E26" s="42">
        <f t="shared" si="1"/>
        <v>118.75</v>
      </c>
      <c r="F26" s="54">
        <v>19</v>
      </c>
      <c r="G26" s="50">
        <f t="shared" si="0"/>
        <v>25</v>
      </c>
      <c r="H26" s="39"/>
      <c r="I26" s="30"/>
      <c r="L26" s="56"/>
      <c r="M26" s="56"/>
      <c r="N26" s="56"/>
      <c r="O26" s="56"/>
      <c r="P26" s="57"/>
      <c r="Q26" s="56"/>
      <c r="R26" s="56"/>
      <c r="S26" s="58"/>
      <c r="T26" s="58"/>
    </row>
    <row r="27" spans="1:20" ht="15">
      <c r="A27" s="6" t="s">
        <v>30</v>
      </c>
      <c r="B27" s="52" t="s">
        <v>33</v>
      </c>
      <c r="C27" s="54">
        <v>76</v>
      </c>
      <c r="D27" s="54">
        <v>1</v>
      </c>
      <c r="E27" s="42">
        <f t="shared" si="1"/>
        <v>76</v>
      </c>
      <c r="F27" s="54">
        <v>3</v>
      </c>
      <c r="G27" s="50">
        <f t="shared" si="0"/>
        <v>25.333333333333332</v>
      </c>
      <c r="H27" s="39"/>
      <c r="I27" s="30"/>
      <c r="L27" s="56"/>
      <c r="M27" s="56"/>
      <c r="N27" s="56"/>
      <c r="O27" s="56"/>
      <c r="P27" s="57"/>
      <c r="Q27" s="56"/>
      <c r="R27" s="56"/>
      <c r="S27" s="58"/>
      <c r="T27" s="58"/>
    </row>
    <row r="28" spans="1:20" ht="15">
      <c r="A28" s="25" t="s">
        <v>21</v>
      </c>
      <c r="B28" s="33">
        <f>SUM(B4:B27)</f>
        <v>21</v>
      </c>
      <c r="C28" s="40">
        <f>SUM(C4:C27)</f>
        <v>22002</v>
      </c>
      <c r="D28" s="34">
        <f>SUM(D4:D27)</f>
        <v>139</v>
      </c>
      <c r="E28" s="49">
        <f t="shared" si="1"/>
        <v>158.28776978417267</v>
      </c>
      <c r="F28" s="48">
        <f>SUM(F4:F27)</f>
        <v>697</v>
      </c>
      <c r="G28" s="51">
        <f t="shared" si="0"/>
        <v>31.56671449067432</v>
      </c>
      <c r="H28" s="39"/>
      <c r="I28" s="30"/>
      <c r="L28" s="56"/>
      <c r="M28" s="56"/>
      <c r="N28" s="56"/>
      <c r="O28" s="56"/>
      <c r="P28" s="57"/>
      <c r="Q28" s="56"/>
      <c r="R28" s="56"/>
      <c r="S28" s="58"/>
      <c r="T28" s="58"/>
    </row>
    <row r="29" spans="1:20" ht="15">
      <c r="A29" s="7"/>
      <c r="B29" s="8"/>
      <c r="C29" s="9"/>
      <c r="D29" s="9"/>
      <c r="E29" s="8"/>
      <c r="F29" s="8"/>
      <c r="G29" s="10"/>
      <c r="H29" s="39"/>
      <c r="I29" s="30"/>
      <c r="L29" s="56"/>
      <c r="M29" s="56"/>
      <c r="N29" s="56"/>
      <c r="O29" s="56"/>
      <c r="P29" s="56"/>
      <c r="Q29" s="56"/>
      <c r="R29" s="56"/>
      <c r="S29" s="58"/>
      <c r="T29" s="58"/>
    </row>
    <row r="30" spans="1:20" ht="15">
      <c r="A30" s="6" t="s">
        <v>7</v>
      </c>
      <c r="B30" s="35">
        <v>2</v>
      </c>
      <c r="C30" s="55">
        <v>71</v>
      </c>
      <c r="D30" s="63">
        <v>2</v>
      </c>
      <c r="E30" s="43">
        <f>C30/D30</f>
        <v>35.5</v>
      </c>
      <c r="F30" s="45">
        <v>3</v>
      </c>
      <c r="G30" s="43">
        <f>C30/F30</f>
        <v>23.666666666666668</v>
      </c>
      <c r="H30" s="39"/>
      <c r="I30" s="30"/>
      <c r="L30" s="56"/>
      <c r="M30" s="56"/>
      <c r="N30" s="62"/>
      <c r="O30" s="56"/>
      <c r="P30" s="56"/>
      <c r="Q30" s="56"/>
      <c r="R30" s="56"/>
      <c r="S30" s="58"/>
      <c r="T30" s="58"/>
    </row>
    <row r="31" spans="1:20" ht="15">
      <c r="A31" s="6" t="s">
        <v>9</v>
      </c>
      <c r="B31" s="35">
        <v>4</v>
      </c>
      <c r="C31" s="55">
        <v>159</v>
      </c>
      <c r="D31" s="63">
        <v>4</v>
      </c>
      <c r="E31" s="43">
        <f aca="true" t="shared" si="2" ref="E31:E38">C31/D31</f>
        <v>39.75</v>
      </c>
      <c r="F31" s="45">
        <v>9</v>
      </c>
      <c r="G31" s="43">
        <f aca="true" t="shared" si="3" ref="G31:G38">C31/F31</f>
        <v>17.666666666666668</v>
      </c>
      <c r="H31" s="39"/>
      <c r="I31" s="30"/>
      <c r="L31" s="56"/>
      <c r="M31" s="56"/>
      <c r="N31" s="62"/>
      <c r="O31" s="56"/>
      <c r="P31" s="56"/>
      <c r="Q31" s="56"/>
      <c r="R31" s="56"/>
      <c r="S31" s="58"/>
      <c r="T31" s="58"/>
    </row>
    <row r="32" spans="1:20" ht="15">
      <c r="A32" s="32" t="s">
        <v>12</v>
      </c>
      <c r="B32" s="35">
        <v>1</v>
      </c>
      <c r="C32" s="55">
        <v>19</v>
      </c>
      <c r="D32" s="63">
        <v>1</v>
      </c>
      <c r="E32" s="43">
        <v>13</v>
      </c>
      <c r="F32" s="45">
        <v>1</v>
      </c>
      <c r="G32" s="43">
        <v>13</v>
      </c>
      <c r="H32" s="39"/>
      <c r="I32" s="30"/>
      <c r="L32" s="60"/>
      <c r="M32" s="56"/>
      <c r="N32" s="62"/>
      <c r="O32" s="56"/>
      <c r="P32" s="56"/>
      <c r="Q32" s="56"/>
      <c r="R32" s="56"/>
      <c r="S32" s="58"/>
      <c r="T32" s="58"/>
    </row>
    <row r="33" spans="1:20" ht="15">
      <c r="A33" s="6" t="s">
        <v>14</v>
      </c>
      <c r="B33" s="35">
        <v>1</v>
      </c>
      <c r="C33" s="55">
        <v>70</v>
      </c>
      <c r="D33" s="63">
        <v>1</v>
      </c>
      <c r="E33" s="43">
        <f t="shared" si="2"/>
        <v>70</v>
      </c>
      <c r="F33" s="45">
        <v>4</v>
      </c>
      <c r="G33" s="43">
        <f t="shared" si="3"/>
        <v>17.5</v>
      </c>
      <c r="H33" s="39"/>
      <c r="I33" s="30"/>
      <c r="L33" s="56"/>
      <c r="M33" s="56"/>
      <c r="N33" s="62"/>
      <c r="O33" s="56"/>
      <c r="P33" s="56"/>
      <c r="Q33" s="56"/>
      <c r="R33" s="56"/>
      <c r="S33" s="58"/>
      <c r="T33" s="58"/>
    </row>
    <row r="34" spans="1:20" ht="15">
      <c r="A34" s="6" t="s">
        <v>25</v>
      </c>
      <c r="B34" s="35">
        <v>1</v>
      </c>
      <c r="C34" s="55">
        <v>39</v>
      </c>
      <c r="D34" s="63">
        <v>1</v>
      </c>
      <c r="E34" s="43">
        <f t="shared" si="2"/>
        <v>39</v>
      </c>
      <c r="F34" s="46">
        <v>2</v>
      </c>
      <c r="G34" s="43">
        <f t="shared" si="3"/>
        <v>19.5</v>
      </c>
      <c r="H34" s="39"/>
      <c r="I34" s="30"/>
      <c r="L34" s="56"/>
      <c r="M34" s="56"/>
      <c r="N34" s="62"/>
      <c r="O34" s="56"/>
      <c r="P34" s="56"/>
      <c r="Q34" s="56"/>
      <c r="R34" s="56"/>
      <c r="S34" s="58"/>
      <c r="T34" s="58"/>
    </row>
    <row r="35" spans="1:20" ht="15">
      <c r="A35" s="6" t="s">
        <v>16</v>
      </c>
      <c r="B35" s="35">
        <v>16</v>
      </c>
      <c r="C35" s="55">
        <v>624</v>
      </c>
      <c r="D35" s="63">
        <v>19</v>
      </c>
      <c r="E35" s="43">
        <f t="shared" si="2"/>
        <v>32.8421052631579</v>
      </c>
      <c r="F35" s="45">
        <v>53</v>
      </c>
      <c r="G35" s="43">
        <f t="shared" si="3"/>
        <v>11.773584905660377</v>
      </c>
      <c r="H35" s="39"/>
      <c r="I35" s="30"/>
      <c r="L35" s="56"/>
      <c r="M35" s="56"/>
      <c r="N35" s="62"/>
      <c r="O35" s="56"/>
      <c r="P35" s="56"/>
      <c r="Q35" s="56"/>
      <c r="R35" s="56"/>
      <c r="S35" s="58"/>
      <c r="T35" s="58"/>
    </row>
    <row r="36" spans="1:20" ht="15">
      <c r="A36" s="6" t="s">
        <v>18</v>
      </c>
      <c r="B36" s="35">
        <v>2</v>
      </c>
      <c r="C36" s="55">
        <v>55</v>
      </c>
      <c r="D36" s="63">
        <v>2</v>
      </c>
      <c r="E36" s="43">
        <f t="shared" si="2"/>
        <v>27.5</v>
      </c>
      <c r="F36" s="45">
        <v>6</v>
      </c>
      <c r="G36" s="43">
        <f t="shared" si="3"/>
        <v>9.166666666666666</v>
      </c>
      <c r="H36" s="39"/>
      <c r="I36" s="30"/>
      <c r="L36" s="56"/>
      <c r="M36" s="56"/>
      <c r="N36" s="62"/>
      <c r="O36" s="56"/>
      <c r="P36" s="56"/>
      <c r="Q36" s="56"/>
      <c r="R36" s="56"/>
      <c r="S36" s="58"/>
      <c r="T36" s="58"/>
    </row>
    <row r="37" spans="1:20" ht="15">
      <c r="A37" s="32" t="s">
        <v>19</v>
      </c>
      <c r="B37" s="37">
        <v>1</v>
      </c>
      <c r="C37" s="55">
        <v>41</v>
      </c>
      <c r="D37" s="64">
        <v>1</v>
      </c>
      <c r="E37" s="43">
        <f t="shared" si="2"/>
        <v>41</v>
      </c>
      <c r="F37" s="45">
        <v>2</v>
      </c>
      <c r="G37" s="43">
        <f t="shared" si="3"/>
        <v>20.5</v>
      </c>
      <c r="H37" s="39"/>
      <c r="I37" s="30"/>
      <c r="L37" s="56"/>
      <c r="M37" s="56"/>
      <c r="N37" s="62"/>
      <c r="O37" s="56"/>
      <c r="P37" s="56"/>
      <c r="Q37" s="56"/>
      <c r="R37" s="56"/>
      <c r="S37" s="58"/>
      <c r="T37" s="58"/>
    </row>
    <row r="38" spans="1:20" ht="15">
      <c r="A38" s="26" t="s">
        <v>22</v>
      </c>
      <c r="B38" s="36">
        <f>SUM(B30:B37)</f>
        <v>28</v>
      </c>
      <c r="C38" s="38">
        <f>SUM(C30:C37)</f>
        <v>1078</v>
      </c>
      <c r="D38" s="38">
        <f>SUM(D30:D37)</f>
        <v>31</v>
      </c>
      <c r="E38" s="44">
        <f t="shared" si="2"/>
        <v>34.774193548387096</v>
      </c>
      <c r="F38" s="47">
        <v>80</v>
      </c>
      <c r="G38" s="44">
        <f t="shared" si="3"/>
        <v>13.475</v>
      </c>
      <c r="H38" s="39"/>
      <c r="I38" s="30"/>
      <c r="L38" s="56"/>
      <c r="M38" s="56"/>
      <c r="N38" s="62"/>
      <c r="O38" s="56"/>
      <c r="P38" s="56"/>
      <c r="Q38" s="56"/>
      <c r="R38" s="56"/>
      <c r="S38" s="58"/>
      <c r="T38" s="58"/>
    </row>
    <row r="39" spans="1:20" ht="15">
      <c r="A39" s="12"/>
      <c r="B39" s="20"/>
      <c r="C39" s="21"/>
      <c r="D39" s="21"/>
      <c r="E39" s="20"/>
      <c r="F39" s="20"/>
      <c r="G39" s="20"/>
      <c r="H39" s="39"/>
      <c r="I39" s="30"/>
      <c r="L39" s="56"/>
      <c r="M39" s="56"/>
      <c r="N39" s="56"/>
      <c r="O39" s="56"/>
      <c r="P39" s="56"/>
      <c r="Q39" s="56"/>
      <c r="R39" s="56"/>
      <c r="S39" s="58"/>
      <c r="T39" s="58"/>
    </row>
    <row r="40" spans="1:20" ht="15">
      <c r="A40" s="27" t="s">
        <v>23</v>
      </c>
      <c r="B40" s="13">
        <f>B28+B38</f>
        <v>49</v>
      </c>
      <c r="C40" s="11">
        <f>C28+C38</f>
        <v>23080</v>
      </c>
      <c r="D40" s="11">
        <v>170</v>
      </c>
      <c r="E40" s="44">
        <f>C40/D40</f>
        <v>135.76470588235293</v>
      </c>
      <c r="F40" s="47">
        <v>777</v>
      </c>
      <c r="G40" s="44">
        <f>C40/F40</f>
        <v>29.703989703989706</v>
      </c>
      <c r="H40" s="39"/>
      <c r="I40" s="30"/>
      <c r="L40" s="56"/>
      <c r="M40" s="56"/>
      <c r="N40" s="62"/>
      <c r="O40" s="56"/>
      <c r="P40" s="56"/>
      <c r="Q40" s="56"/>
      <c r="R40" s="56"/>
      <c r="S40" s="58"/>
      <c r="T40" s="58"/>
    </row>
    <row r="41" spans="1:9" ht="12.75">
      <c r="A41" s="28"/>
      <c r="B41" s="14"/>
      <c r="C41" s="15"/>
      <c r="D41" s="15"/>
      <c r="E41" s="16"/>
      <c r="F41" s="15"/>
      <c r="G41" s="17"/>
      <c r="I41" s="30"/>
    </row>
    <row r="42" ht="12.75">
      <c r="A42" s="29" t="s">
        <v>35</v>
      </c>
    </row>
    <row r="44" spans="3:5" ht="12.75">
      <c r="C44" s="41"/>
      <c r="E44" s="18"/>
    </row>
    <row r="45" ht="12.75">
      <c r="E45" s="18"/>
    </row>
    <row r="46" ht="12.75">
      <c r="E46" s="18"/>
    </row>
    <row r="51" spans="1:7" ht="12.75">
      <c r="A51" s="19"/>
      <c r="B51" s="19"/>
      <c r="C51" s="19"/>
      <c r="D51" s="19"/>
      <c r="E51" s="19"/>
      <c r="F51" s="19"/>
      <c r="G51" s="19"/>
    </row>
  </sheetData>
  <sheetProtection/>
  <printOptions/>
  <pageMargins left="0.7" right="0.7" top="0.75" bottom="0.75" header="0.3" footer="0.3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30.421875" style="4" customWidth="1"/>
    <col min="2" max="2" width="9.28125" style="4" customWidth="1"/>
    <col min="3" max="3" width="12.57421875" style="4" customWidth="1"/>
    <col min="4" max="4" width="13.421875" style="4" customWidth="1"/>
    <col min="5" max="5" width="14.28125" style="4" customWidth="1"/>
    <col min="6" max="6" width="15.57421875" style="4" customWidth="1"/>
    <col min="7" max="7" width="15.28125" style="4" customWidth="1"/>
    <col min="8" max="8" width="20.00390625" style="18" customWidth="1"/>
    <col min="9" max="16384" width="9.140625" style="4" customWidth="1"/>
  </cols>
  <sheetData>
    <row r="1" ht="15">
      <c r="A1" s="65" t="s">
        <v>37</v>
      </c>
    </row>
    <row r="2" ht="15">
      <c r="A2" s="65"/>
    </row>
    <row r="3" ht="15">
      <c r="A3" s="65"/>
    </row>
    <row r="4" spans="1:8" ht="18" customHeight="1">
      <c r="A4" s="97" t="s">
        <v>0</v>
      </c>
      <c r="B4" s="99" t="s">
        <v>38</v>
      </c>
      <c r="C4" s="100" t="s">
        <v>39</v>
      </c>
      <c r="D4" s="100"/>
      <c r="E4" s="101"/>
      <c r="F4" s="102" t="s">
        <v>40</v>
      </c>
      <c r="G4" s="103"/>
      <c r="H4" s="104" t="s">
        <v>41</v>
      </c>
    </row>
    <row r="5" spans="1:8" ht="17.25" customHeight="1">
      <c r="A5" s="98"/>
      <c r="B5" s="100"/>
      <c r="C5" s="66" t="s">
        <v>42</v>
      </c>
      <c r="D5" s="66" t="s">
        <v>43</v>
      </c>
      <c r="E5" s="66" t="s">
        <v>44</v>
      </c>
      <c r="F5" s="67" t="s">
        <v>42</v>
      </c>
      <c r="G5" s="68" t="s">
        <v>45</v>
      </c>
      <c r="H5" s="105"/>
    </row>
    <row r="6" spans="1:10" ht="12.75" customHeight="1">
      <c r="A6" s="69" t="s">
        <v>46</v>
      </c>
      <c r="B6" s="70">
        <v>1</v>
      </c>
      <c r="C6" s="71">
        <v>102</v>
      </c>
      <c r="D6" s="72">
        <v>55</v>
      </c>
      <c r="E6" s="72">
        <v>47</v>
      </c>
      <c r="F6" s="73">
        <v>5</v>
      </c>
      <c r="G6" s="73">
        <v>5</v>
      </c>
      <c r="H6" s="43">
        <f>C6/G6</f>
        <v>20.4</v>
      </c>
      <c r="I6" s="74"/>
      <c r="J6" s="39"/>
    </row>
    <row r="7" spans="1:10" ht="12.75" customHeight="1">
      <c r="A7" s="69" t="s">
        <v>7</v>
      </c>
      <c r="B7" s="70">
        <v>1</v>
      </c>
      <c r="C7" s="71">
        <v>1413</v>
      </c>
      <c r="D7" s="72">
        <v>768</v>
      </c>
      <c r="E7" s="72">
        <v>645</v>
      </c>
      <c r="F7" s="73">
        <v>162</v>
      </c>
      <c r="G7" s="73">
        <v>78</v>
      </c>
      <c r="H7" s="43">
        <f aca="true" t="shared" si="0" ref="H7:H30">C7/G7</f>
        <v>18.115384615384617</v>
      </c>
      <c r="I7" s="74"/>
      <c r="J7" s="39"/>
    </row>
    <row r="8" spans="1:10" ht="12.75" customHeight="1">
      <c r="A8" s="69" t="s">
        <v>26</v>
      </c>
      <c r="B8" s="70">
        <v>1</v>
      </c>
      <c r="C8" s="71">
        <v>761</v>
      </c>
      <c r="D8" s="72">
        <v>408</v>
      </c>
      <c r="E8" s="72">
        <v>353</v>
      </c>
      <c r="F8" s="73">
        <v>66</v>
      </c>
      <c r="G8" s="73">
        <v>37</v>
      </c>
      <c r="H8" s="43">
        <f t="shared" si="0"/>
        <v>20.56756756756757</v>
      </c>
      <c r="I8" s="74"/>
      <c r="J8" s="39"/>
    </row>
    <row r="9" spans="1:10" s="3" customFormat="1" ht="12.75" customHeight="1">
      <c r="A9" s="69" t="s">
        <v>8</v>
      </c>
      <c r="B9" s="63">
        <v>1</v>
      </c>
      <c r="C9" s="71">
        <v>1052</v>
      </c>
      <c r="D9" s="72">
        <v>561</v>
      </c>
      <c r="E9" s="72">
        <v>491</v>
      </c>
      <c r="F9" s="73">
        <v>149</v>
      </c>
      <c r="G9" s="73">
        <v>68</v>
      </c>
      <c r="H9" s="43">
        <f t="shared" si="0"/>
        <v>15.470588235294118</v>
      </c>
      <c r="I9" s="74"/>
      <c r="J9" s="39"/>
    </row>
    <row r="10" spans="1:10" s="3" customFormat="1" ht="12.75" customHeight="1">
      <c r="A10" s="69" t="s">
        <v>9</v>
      </c>
      <c r="B10" s="63">
        <v>1</v>
      </c>
      <c r="C10" s="71">
        <v>1189</v>
      </c>
      <c r="D10" s="72">
        <v>619</v>
      </c>
      <c r="E10" s="72">
        <v>570</v>
      </c>
      <c r="F10" s="73">
        <v>132</v>
      </c>
      <c r="G10" s="73">
        <v>62</v>
      </c>
      <c r="H10" s="43">
        <f t="shared" si="0"/>
        <v>19.177419354838708</v>
      </c>
      <c r="I10" s="74"/>
      <c r="J10" s="39"/>
    </row>
    <row r="11" spans="1:10" s="3" customFormat="1" ht="12.75" customHeight="1">
      <c r="A11" s="69" t="s">
        <v>10</v>
      </c>
      <c r="B11" s="63">
        <v>1</v>
      </c>
      <c r="C11" s="71">
        <v>614</v>
      </c>
      <c r="D11" s="72">
        <v>317</v>
      </c>
      <c r="E11" s="72">
        <v>297</v>
      </c>
      <c r="F11" s="73">
        <v>71</v>
      </c>
      <c r="G11" s="73">
        <v>41</v>
      </c>
      <c r="H11" s="43">
        <f t="shared" si="0"/>
        <v>14.975609756097562</v>
      </c>
      <c r="I11" s="74"/>
      <c r="J11" s="39"/>
    </row>
    <row r="12" spans="1:10" s="3" customFormat="1" ht="12.75" customHeight="1">
      <c r="A12" s="69" t="s">
        <v>47</v>
      </c>
      <c r="B12" s="75" t="s">
        <v>33</v>
      </c>
      <c r="C12" s="63">
        <v>81</v>
      </c>
      <c r="D12" s="63">
        <v>48</v>
      </c>
      <c r="E12" s="63">
        <v>33</v>
      </c>
      <c r="F12" s="73" t="s">
        <v>48</v>
      </c>
      <c r="G12" s="73" t="s">
        <v>48</v>
      </c>
      <c r="H12" s="43" t="s">
        <v>33</v>
      </c>
      <c r="I12" s="74"/>
      <c r="J12" s="39"/>
    </row>
    <row r="13" spans="1:10" s="3" customFormat="1" ht="12.75" customHeight="1">
      <c r="A13" s="69" t="s">
        <v>11</v>
      </c>
      <c r="B13" s="75">
        <v>1</v>
      </c>
      <c r="C13" s="71">
        <v>563</v>
      </c>
      <c r="D13" s="72">
        <v>296</v>
      </c>
      <c r="E13" s="72">
        <v>267</v>
      </c>
      <c r="F13" s="73">
        <v>63</v>
      </c>
      <c r="G13" s="73">
        <v>28</v>
      </c>
      <c r="H13" s="43">
        <f t="shared" si="0"/>
        <v>20.107142857142858</v>
      </c>
      <c r="I13" s="74"/>
      <c r="J13" s="39"/>
    </row>
    <row r="14" spans="1:10" s="3" customFormat="1" ht="12.75" customHeight="1">
      <c r="A14" s="69" t="s">
        <v>12</v>
      </c>
      <c r="B14" s="75">
        <v>1</v>
      </c>
      <c r="C14" s="71">
        <v>1107</v>
      </c>
      <c r="D14" s="72">
        <v>600</v>
      </c>
      <c r="E14" s="72">
        <v>507</v>
      </c>
      <c r="F14" s="73">
        <v>123</v>
      </c>
      <c r="G14" s="73">
        <v>62</v>
      </c>
      <c r="H14" s="43">
        <f t="shared" si="0"/>
        <v>17.85483870967742</v>
      </c>
      <c r="I14" s="74"/>
      <c r="J14" s="39"/>
    </row>
    <row r="15" spans="1:10" s="3" customFormat="1" ht="12.75" customHeight="1">
      <c r="A15" s="69" t="s">
        <v>13</v>
      </c>
      <c r="B15" s="75">
        <v>1</v>
      </c>
      <c r="C15" s="71">
        <v>240</v>
      </c>
      <c r="D15" s="72">
        <v>122</v>
      </c>
      <c r="E15" s="72">
        <v>118</v>
      </c>
      <c r="F15" s="73">
        <v>27</v>
      </c>
      <c r="G15" s="73">
        <v>14</v>
      </c>
      <c r="H15" s="43">
        <f t="shared" si="0"/>
        <v>17.142857142857142</v>
      </c>
      <c r="I15" s="74"/>
      <c r="J15" s="39"/>
    </row>
    <row r="16" spans="1:10" s="3" customFormat="1" ht="12.75" customHeight="1">
      <c r="A16" s="69" t="s">
        <v>14</v>
      </c>
      <c r="B16" s="75">
        <v>1</v>
      </c>
      <c r="C16" s="71">
        <v>888</v>
      </c>
      <c r="D16" s="72">
        <v>449</v>
      </c>
      <c r="E16" s="72">
        <v>439</v>
      </c>
      <c r="F16" s="73">
        <v>107</v>
      </c>
      <c r="G16" s="73">
        <v>52</v>
      </c>
      <c r="H16" s="43">
        <f t="shared" si="0"/>
        <v>17.076923076923077</v>
      </c>
      <c r="I16" s="74"/>
      <c r="J16" s="39"/>
    </row>
    <row r="17" spans="1:10" s="3" customFormat="1" ht="12.75" customHeight="1">
      <c r="A17" s="69" t="s">
        <v>15</v>
      </c>
      <c r="B17" s="75">
        <v>1</v>
      </c>
      <c r="C17" s="71">
        <v>180</v>
      </c>
      <c r="D17" s="72">
        <v>108</v>
      </c>
      <c r="E17" s="72">
        <v>72</v>
      </c>
      <c r="F17" s="73">
        <v>20</v>
      </c>
      <c r="G17" s="73">
        <v>9</v>
      </c>
      <c r="H17" s="43">
        <f t="shared" si="0"/>
        <v>20</v>
      </c>
      <c r="I17" s="74"/>
      <c r="J17" s="39"/>
    </row>
    <row r="18" spans="1:10" s="3" customFormat="1" ht="12.75" customHeight="1">
      <c r="A18" s="69" t="s">
        <v>25</v>
      </c>
      <c r="B18" s="75">
        <v>1</v>
      </c>
      <c r="C18" s="71">
        <v>2281</v>
      </c>
      <c r="D18" s="72">
        <v>1145</v>
      </c>
      <c r="E18" s="72">
        <v>1136</v>
      </c>
      <c r="F18" s="73">
        <v>291</v>
      </c>
      <c r="G18" s="73">
        <v>167</v>
      </c>
      <c r="H18" s="43">
        <f t="shared" si="0"/>
        <v>13.658682634730539</v>
      </c>
      <c r="I18" s="74"/>
      <c r="J18" s="39"/>
    </row>
    <row r="19" spans="1:10" s="3" customFormat="1" ht="12.75" customHeight="1">
      <c r="A19" s="69" t="s">
        <v>49</v>
      </c>
      <c r="B19" s="75" t="s">
        <v>33</v>
      </c>
      <c r="C19" s="63">
        <v>55</v>
      </c>
      <c r="D19" s="63">
        <v>25</v>
      </c>
      <c r="E19" s="63">
        <v>30</v>
      </c>
      <c r="F19" s="73" t="s">
        <v>48</v>
      </c>
      <c r="G19" s="73" t="s">
        <v>48</v>
      </c>
      <c r="H19" s="43" t="s">
        <v>33</v>
      </c>
      <c r="I19" s="74"/>
      <c r="J19" s="39"/>
    </row>
    <row r="20" spans="1:11" s="3" customFormat="1" ht="12.75" customHeight="1">
      <c r="A20" s="69" t="s">
        <v>28</v>
      </c>
      <c r="B20" s="63">
        <v>1</v>
      </c>
      <c r="C20" s="63">
        <v>249</v>
      </c>
      <c r="D20" s="72">
        <v>137</v>
      </c>
      <c r="E20" s="72">
        <v>112</v>
      </c>
      <c r="F20" s="73">
        <v>44</v>
      </c>
      <c r="G20" s="73">
        <v>19</v>
      </c>
      <c r="H20" s="43">
        <f t="shared" si="0"/>
        <v>13.105263157894736</v>
      </c>
      <c r="I20" s="74"/>
      <c r="J20" s="39"/>
      <c r="K20" s="39"/>
    </row>
    <row r="21" spans="1:12" s="3" customFormat="1" ht="12.75" customHeight="1">
      <c r="A21" s="69" t="s">
        <v>29</v>
      </c>
      <c r="B21" s="63">
        <v>1</v>
      </c>
      <c r="C21" s="71">
        <v>545</v>
      </c>
      <c r="D21" s="72">
        <v>283</v>
      </c>
      <c r="E21" s="72">
        <v>262</v>
      </c>
      <c r="F21" s="73">
        <v>86</v>
      </c>
      <c r="G21" s="73">
        <v>43</v>
      </c>
      <c r="H21" s="43">
        <f t="shared" si="0"/>
        <v>12.674418604651162</v>
      </c>
      <c r="I21" s="74"/>
      <c r="J21" s="39"/>
      <c r="K21" s="76"/>
      <c r="L21" s="76"/>
    </row>
    <row r="22" spans="1:10" s="3" customFormat="1" ht="12.75" customHeight="1">
      <c r="A22" s="69" t="s">
        <v>50</v>
      </c>
      <c r="B22" s="63">
        <v>1</v>
      </c>
      <c r="C22" s="71">
        <v>39</v>
      </c>
      <c r="D22" s="63">
        <v>23</v>
      </c>
      <c r="E22" s="72">
        <v>16</v>
      </c>
      <c r="F22" s="73">
        <v>7</v>
      </c>
      <c r="G22" s="73">
        <v>7</v>
      </c>
      <c r="H22" s="43">
        <f t="shared" si="0"/>
        <v>5.571428571428571</v>
      </c>
      <c r="I22" s="74"/>
      <c r="J22" s="39"/>
    </row>
    <row r="23" spans="1:10" ht="12.75" customHeight="1">
      <c r="A23" s="69" t="s">
        <v>16</v>
      </c>
      <c r="B23" s="70">
        <v>2</v>
      </c>
      <c r="C23" s="71">
        <v>8672</v>
      </c>
      <c r="D23" s="72">
        <v>4555</v>
      </c>
      <c r="E23" s="72">
        <v>4117</v>
      </c>
      <c r="F23" s="73">
        <v>1085</v>
      </c>
      <c r="G23" s="73">
        <v>499</v>
      </c>
      <c r="H23" s="43">
        <f t="shared" si="0"/>
        <v>17.37875751503006</v>
      </c>
      <c r="I23" s="74"/>
      <c r="J23" s="39"/>
    </row>
    <row r="24" spans="1:10" ht="12.75" customHeight="1">
      <c r="A24" s="69" t="s">
        <v>17</v>
      </c>
      <c r="B24" s="70">
        <v>1</v>
      </c>
      <c r="C24" s="71">
        <v>405</v>
      </c>
      <c r="D24" s="72">
        <v>219</v>
      </c>
      <c r="E24" s="72">
        <v>186</v>
      </c>
      <c r="F24" s="73">
        <v>48</v>
      </c>
      <c r="G24" s="73">
        <v>25</v>
      </c>
      <c r="H24" s="43">
        <f t="shared" si="0"/>
        <v>16.2</v>
      </c>
      <c r="I24" s="74"/>
      <c r="J24" s="39"/>
    </row>
    <row r="25" spans="1:10" ht="12.75" customHeight="1">
      <c r="A25" s="69" t="s">
        <v>51</v>
      </c>
      <c r="B25" s="70">
        <v>1</v>
      </c>
      <c r="C25" s="71">
        <v>25</v>
      </c>
      <c r="D25" s="63">
        <v>8</v>
      </c>
      <c r="E25" s="72">
        <v>17</v>
      </c>
      <c r="F25" s="73">
        <v>2</v>
      </c>
      <c r="G25" s="73">
        <v>2</v>
      </c>
      <c r="H25" s="43">
        <f t="shared" si="0"/>
        <v>12.5</v>
      </c>
      <c r="I25" s="74"/>
      <c r="J25" s="39"/>
    </row>
    <row r="26" spans="1:10" ht="12.75" customHeight="1">
      <c r="A26" s="69" t="s">
        <v>18</v>
      </c>
      <c r="B26" s="70">
        <v>1</v>
      </c>
      <c r="C26" s="71">
        <v>794</v>
      </c>
      <c r="D26" s="72">
        <v>419</v>
      </c>
      <c r="E26" s="72">
        <v>375</v>
      </c>
      <c r="F26" s="73">
        <v>87</v>
      </c>
      <c r="G26" s="73">
        <v>38</v>
      </c>
      <c r="H26" s="43">
        <f t="shared" si="0"/>
        <v>20.894736842105264</v>
      </c>
      <c r="I26" s="74"/>
      <c r="J26" s="39"/>
    </row>
    <row r="27" spans="1:10" ht="12.75" customHeight="1">
      <c r="A27" s="69" t="s">
        <v>34</v>
      </c>
      <c r="B27" s="70" t="s">
        <v>33</v>
      </c>
      <c r="C27" s="71">
        <v>196</v>
      </c>
      <c r="D27" s="72">
        <v>113</v>
      </c>
      <c r="E27" s="72">
        <v>83</v>
      </c>
      <c r="F27" s="73" t="s">
        <v>33</v>
      </c>
      <c r="G27" s="73" t="s">
        <v>33</v>
      </c>
      <c r="H27" s="43" t="s">
        <v>33</v>
      </c>
      <c r="I27" s="74"/>
      <c r="J27" s="39"/>
    </row>
    <row r="28" spans="1:10" ht="12.75" customHeight="1">
      <c r="A28" s="69" t="s">
        <v>19</v>
      </c>
      <c r="B28" s="70">
        <v>1</v>
      </c>
      <c r="C28" s="71">
        <v>475</v>
      </c>
      <c r="D28" s="72">
        <v>266</v>
      </c>
      <c r="E28" s="72">
        <v>209</v>
      </c>
      <c r="F28" s="73">
        <v>57</v>
      </c>
      <c r="G28" s="73">
        <v>36</v>
      </c>
      <c r="H28" s="43">
        <f t="shared" si="0"/>
        <v>13.194444444444445</v>
      </c>
      <c r="I28" s="74"/>
      <c r="J28" s="39"/>
    </row>
    <row r="29" spans="1:10" s="3" customFormat="1" ht="12.75" customHeight="1">
      <c r="A29" s="69" t="s">
        <v>52</v>
      </c>
      <c r="B29" s="75" t="s">
        <v>33</v>
      </c>
      <c r="C29" s="63">
        <v>76</v>
      </c>
      <c r="D29" s="63">
        <v>29</v>
      </c>
      <c r="E29" s="63">
        <v>47</v>
      </c>
      <c r="F29" s="73" t="s">
        <v>48</v>
      </c>
      <c r="G29" s="73" t="s">
        <v>48</v>
      </c>
      <c r="H29" s="43" t="s">
        <v>33</v>
      </c>
      <c r="I29" s="74"/>
      <c r="J29" s="39"/>
    </row>
    <row r="30" spans="1:10" ht="12.75" customHeight="1">
      <c r="A30" s="77" t="s">
        <v>21</v>
      </c>
      <c r="B30" s="78">
        <v>21</v>
      </c>
      <c r="C30" s="34">
        <f>SUM(C6:C29)</f>
        <v>22002</v>
      </c>
      <c r="D30" s="40">
        <f>SUM(D6:D29)</f>
        <v>11573</v>
      </c>
      <c r="E30" s="40">
        <f>SUM(E6:E29)</f>
        <v>10429</v>
      </c>
      <c r="F30" s="40">
        <f>+F6+F7+F8+F9+F10+F11+F13+F14+F15+F16+F17+F18+F20+F21+F22+F23+F24+F25+F26+F28</f>
        <v>2632</v>
      </c>
      <c r="G30" s="40">
        <f>SUM(G6:G29)</f>
        <v>1292</v>
      </c>
      <c r="H30" s="44">
        <f t="shared" si="0"/>
        <v>17.029411764705884</v>
      </c>
      <c r="I30" s="74"/>
      <c r="J30" s="39"/>
    </row>
    <row r="31" spans="1:10" ht="12.75" customHeight="1">
      <c r="A31" s="106"/>
      <c r="B31" s="107"/>
      <c r="C31" s="107"/>
      <c r="D31" s="107"/>
      <c r="E31" s="107"/>
      <c r="F31" s="107"/>
      <c r="G31" s="107"/>
      <c r="H31" s="79"/>
      <c r="I31" s="74"/>
      <c r="J31" s="39"/>
    </row>
    <row r="32" spans="1:10" ht="12.75" customHeight="1">
      <c r="A32" s="63" t="s">
        <v>7</v>
      </c>
      <c r="B32" s="35">
        <v>2</v>
      </c>
      <c r="C32" s="64">
        <v>71</v>
      </c>
      <c r="D32" s="80">
        <v>42</v>
      </c>
      <c r="E32" s="80">
        <v>29</v>
      </c>
      <c r="F32" s="73">
        <v>5</v>
      </c>
      <c r="G32" s="73">
        <v>2</v>
      </c>
      <c r="H32" s="43">
        <f>C32/G32</f>
        <v>35.5</v>
      </c>
      <c r="I32" s="74"/>
      <c r="J32" s="39"/>
    </row>
    <row r="33" spans="1:10" ht="12.75" customHeight="1">
      <c r="A33" s="63" t="s">
        <v>9</v>
      </c>
      <c r="B33" s="35">
        <v>4</v>
      </c>
      <c r="C33" s="64">
        <v>159</v>
      </c>
      <c r="D33" s="80">
        <v>91</v>
      </c>
      <c r="E33" s="80">
        <v>68</v>
      </c>
      <c r="F33" s="73">
        <v>27</v>
      </c>
      <c r="G33" s="73">
        <v>9</v>
      </c>
      <c r="H33" s="43">
        <f aca="true" t="shared" si="1" ref="H33:H40">C33/G33</f>
        <v>17.666666666666668</v>
      </c>
      <c r="I33" s="74"/>
      <c r="J33" s="39"/>
    </row>
    <row r="34" spans="1:10" ht="12.75" customHeight="1">
      <c r="A34" s="63" t="s">
        <v>12</v>
      </c>
      <c r="B34" s="35">
        <v>1</v>
      </c>
      <c r="C34" s="64">
        <v>19</v>
      </c>
      <c r="D34" s="80">
        <v>9</v>
      </c>
      <c r="E34" s="80">
        <v>10</v>
      </c>
      <c r="F34" s="73">
        <v>1</v>
      </c>
      <c r="G34" s="43" t="s">
        <v>33</v>
      </c>
      <c r="H34" s="43" t="s">
        <v>33</v>
      </c>
      <c r="I34" s="74"/>
      <c r="J34" s="39"/>
    </row>
    <row r="35" spans="1:10" ht="12.75" customHeight="1">
      <c r="A35" s="63" t="s">
        <v>14</v>
      </c>
      <c r="B35" s="35">
        <v>1</v>
      </c>
      <c r="C35" s="64">
        <v>70</v>
      </c>
      <c r="D35" s="80">
        <v>31</v>
      </c>
      <c r="E35" s="80">
        <v>39</v>
      </c>
      <c r="F35" s="73">
        <v>7</v>
      </c>
      <c r="G35" s="73">
        <v>5</v>
      </c>
      <c r="H35" s="43">
        <f t="shared" si="1"/>
        <v>14</v>
      </c>
      <c r="I35" s="74"/>
      <c r="J35" s="39"/>
    </row>
    <row r="36" spans="1:10" ht="12.75" customHeight="1">
      <c r="A36" s="63" t="s">
        <v>25</v>
      </c>
      <c r="B36" s="35">
        <v>1</v>
      </c>
      <c r="C36" s="64">
        <v>39</v>
      </c>
      <c r="D36" s="80">
        <v>24</v>
      </c>
      <c r="E36" s="80">
        <v>15</v>
      </c>
      <c r="F36" s="73">
        <v>8</v>
      </c>
      <c r="G36" s="73">
        <v>5</v>
      </c>
      <c r="H36" s="43">
        <f t="shared" si="1"/>
        <v>7.8</v>
      </c>
      <c r="I36" s="74"/>
      <c r="J36" s="39"/>
    </row>
    <row r="37" spans="1:10" ht="12.75" customHeight="1">
      <c r="A37" s="63" t="s">
        <v>16</v>
      </c>
      <c r="B37" s="35">
        <v>16</v>
      </c>
      <c r="C37" s="64">
        <v>624</v>
      </c>
      <c r="D37" s="80">
        <v>311</v>
      </c>
      <c r="E37" s="80">
        <v>313</v>
      </c>
      <c r="F37" s="73">
        <v>91</v>
      </c>
      <c r="G37" s="73">
        <v>46</v>
      </c>
      <c r="H37" s="43">
        <f t="shared" si="1"/>
        <v>13.565217391304348</v>
      </c>
      <c r="I37" s="74"/>
      <c r="J37" s="39"/>
    </row>
    <row r="38" spans="1:10" ht="12.75" customHeight="1">
      <c r="A38" s="63" t="s">
        <v>18</v>
      </c>
      <c r="B38" s="35">
        <v>2</v>
      </c>
      <c r="C38" s="64">
        <v>55</v>
      </c>
      <c r="D38" s="80">
        <v>27</v>
      </c>
      <c r="E38" s="80">
        <v>28</v>
      </c>
      <c r="F38" s="73">
        <v>6</v>
      </c>
      <c r="G38" s="73">
        <v>2</v>
      </c>
      <c r="H38" s="43">
        <f t="shared" si="1"/>
        <v>27.5</v>
      </c>
      <c r="I38" s="74"/>
      <c r="J38" s="39"/>
    </row>
    <row r="39" spans="1:10" ht="12.75" customHeight="1">
      <c r="A39" s="81" t="s">
        <v>19</v>
      </c>
      <c r="B39" s="82">
        <v>1</v>
      </c>
      <c r="C39" s="83">
        <v>41</v>
      </c>
      <c r="D39" s="84">
        <v>25</v>
      </c>
      <c r="E39" s="84">
        <v>16</v>
      </c>
      <c r="F39" s="85">
        <v>3</v>
      </c>
      <c r="G39" s="86">
        <v>1</v>
      </c>
      <c r="H39" s="43">
        <f t="shared" si="1"/>
        <v>41</v>
      </c>
      <c r="I39" s="74"/>
      <c r="J39" s="39"/>
    </row>
    <row r="40" spans="1:10" ht="12.75" customHeight="1">
      <c r="A40" s="77" t="s">
        <v>22</v>
      </c>
      <c r="B40" s="87">
        <f aca="true" t="shared" si="2" ref="B40:G40">SUM(B32:B39)</f>
        <v>28</v>
      </c>
      <c r="C40" s="88">
        <f t="shared" si="2"/>
        <v>1078</v>
      </c>
      <c r="D40" s="89">
        <f t="shared" si="2"/>
        <v>560</v>
      </c>
      <c r="E40" s="89">
        <f t="shared" si="2"/>
        <v>518</v>
      </c>
      <c r="F40" s="87">
        <f t="shared" si="2"/>
        <v>148</v>
      </c>
      <c r="G40" s="87">
        <f t="shared" si="2"/>
        <v>70</v>
      </c>
      <c r="H40" s="44">
        <f t="shared" si="1"/>
        <v>15.4</v>
      </c>
      <c r="I40" s="74"/>
      <c r="J40" s="39"/>
    </row>
    <row r="41" spans="1:10" ht="12.75" customHeight="1">
      <c r="A41" s="95"/>
      <c r="B41" s="96"/>
      <c r="C41" s="96"/>
      <c r="D41" s="96"/>
      <c r="E41" s="96"/>
      <c r="F41" s="96"/>
      <c r="G41" s="96"/>
      <c r="H41" s="90"/>
      <c r="I41" s="74"/>
      <c r="J41" s="39"/>
    </row>
    <row r="42" spans="1:10" ht="12.75" customHeight="1">
      <c r="A42" s="91" t="s">
        <v>23</v>
      </c>
      <c r="B42" s="92">
        <f>B30+B40</f>
        <v>49</v>
      </c>
      <c r="C42" s="92">
        <f>C30+C40</f>
        <v>23080</v>
      </c>
      <c r="D42" s="92">
        <f>D30+D40</f>
        <v>12133</v>
      </c>
      <c r="E42" s="92">
        <f>E30+E40</f>
        <v>10947</v>
      </c>
      <c r="F42" s="92">
        <f>+F30+F40</f>
        <v>2780</v>
      </c>
      <c r="G42" s="92">
        <f>+G30+G40</f>
        <v>1362</v>
      </c>
      <c r="H42" s="44">
        <f>C42/G42</f>
        <v>16.94566813509545</v>
      </c>
      <c r="I42" s="74"/>
      <c r="J42" s="39"/>
    </row>
    <row r="43" spans="1:10" ht="14.25">
      <c r="A43" s="93" t="s">
        <v>53</v>
      </c>
      <c r="B43" s="3"/>
      <c r="C43" s="3"/>
      <c r="D43" s="3"/>
      <c r="E43" s="3"/>
      <c r="F43" s="3"/>
      <c r="G43" s="3"/>
      <c r="H43" s="39"/>
      <c r="I43" s="3"/>
      <c r="J43" s="3"/>
    </row>
    <row r="44" ht="14.25">
      <c r="A44" s="94" t="s">
        <v>54</v>
      </c>
    </row>
    <row r="46" spans="4:5" ht="12.75">
      <c r="D46" s="18"/>
      <c r="E46" s="18"/>
    </row>
    <row r="49" spans="2:7" ht="12.75">
      <c r="B49" s="41"/>
      <c r="D49" s="41"/>
      <c r="E49" s="41"/>
      <c r="F49" s="41"/>
      <c r="G49" s="41"/>
    </row>
  </sheetData>
  <sheetProtection/>
  <mergeCells count="7">
    <mergeCell ref="A41:G41"/>
    <mergeCell ref="A4:A5"/>
    <mergeCell ref="B4:B5"/>
    <mergeCell ref="C4:E4"/>
    <mergeCell ref="F4:G4"/>
    <mergeCell ref="H4:H5"/>
    <mergeCell ref="A31:G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2019-01-29T08:57:35Z</cp:lastPrinted>
  <dcterms:created xsi:type="dcterms:W3CDTF">2011-10-11T18:14:30Z</dcterms:created>
  <dcterms:modified xsi:type="dcterms:W3CDTF">2020-02-03T08:41:11Z</dcterms:modified>
  <cp:category/>
  <cp:version/>
  <cp:contentType/>
  <cp:contentStatus/>
</cp:coreProperties>
</file>