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7775" windowHeight="7485" activeTab="0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<sst xmlns="http://schemas.openxmlformats.org/spreadsheetml/2006/main" count="112" uniqueCount="60">
  <si>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</si>
  <si>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</si>
  <si>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</si>
  <si>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</si>
  <si>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</si>
  <si>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</si>
  <si>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</si>
  <si>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</si>
  <si>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</si>
  <si>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</si>
  <si>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</si>
  <si>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</si>
  <si>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</si>
  <si>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</si>
  <si>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</si>
  <si>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</si>
  <si>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</si>
  <si>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ROŽAJE</t>
  </si>
  <si>
    <t>TIVAT</t>
  </si>
  <si>
    <t>ULCINJ</t>
  </si>
  <si>
    <t>ŠAVNIK</t>
  </si>
  <si>
    <t>Javne predškolske ustanove</t>
  </si>
  <si>
    <t>CRNA GORA</t>
  </si>
  <si>
    <t>Broj djece
u predškolskim ustanovama</t>
  </si>
  <si>
    <t>NIKŠIĆ</t>
  </si>
  <si>
    <t xml:space="preserve">BERANE </t>
  </si>
  <si>
    <t>PETNJICA*</t>
  </si>
  <si>
    <t xml:space="preserve">PLAV </t>
  </si>
  <si>
    <t xml:space="preserve">PLJEVLJA </t>
  </si>
  <si>
    <t>ŽABLJAK*</t>
  </si>
  <si>
    <t>PLUŽINE</t>
  </si>
  <si>
    <t xml:space="preserve">GUSINJE* </t>
  </si>
  <si>
    <t>…</t>
  </si>
  <si>
    <t>Broj 
ustanova</t>
  </si>
  <si>
    <t xml:space="preserve">Broj djece </t>
  </si>
  <si>
    <t xml:space="preserve">        Zaposleni</t>
  </si>
  <si>
    <t>Prosječan broj djece po vaspitaču</t>
  </si>
  <si>
    <t>Ukupno</t>
  </si>
  <si>
    <t xml:space="preserve">Dječaci </t>
  </si>
  <si>
    <t>Djevojčice</t>
  </si>
  <si>
    <t>Vaspitači/ce</t>
  </si>
  <si>
    <r>
      <t>ANDRIJEVICA</t>
    </r>
    <r>
      <rPr>
        <vertAlign val="superscript"/>
        <sz val="10"/>
        <rFont val="Arial"/>
        <family val="2"/>
      </rPr>
      <t>1</t>
    </r>
  </si>
  <si>
    <t>...</t>
  </si>
  <si>
    <r>
      <t>PETNJICA</t>
    </r>
    <r>
      <rPr>
        <vertAlign val="superscript"/>
        <sz val="10"/>
        <rFont val="Arial"/>
        <family val="2"/>
      </rPr>
      <t>2</t>
    </r>
  </si>
  <si>
    <r>
      <t>PLUŽINE</t>
    </r>
    <r>
      <rPr>
        <vertAlign val="superscript"/>
        <sz val="10"/>
        <rFont val="Arial"/>
        <family val="2"/>
      </rPr>
      <t>1</t>
    </r>
  </si>
  <si>
    <r>
      <t>ŠAVNIK</t>
    </r>
    <r>
      <rPr>
        <vertAlign val="superscript"/>
        <sz val="10"/>
        <rFont val="Arial"/>
        <family val="2"/>
      </rPr>
      <t>1</t>
    </r>
  </si>
  <si>
    <r>
      <t>ŽABLJAK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</si>
  <si>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U opštinama Andrijevica, Plužine i Šavnik u koloni Zaposleni - Ukupno dat je ukupan broj zaposlenih koji rade kao vaspitači u obrazovnim centrima. </t>
    </r>
  </si>
  <si>
    <t>Tabela 2. Broj ustanova, broj djece po polu, zaposleni, vaspitači i prosječan broj djece po vaspitaču po opštinama, 2020/2021. g.</t>
  </si>
  <si>
    <t>Tabela 1. Broj predškolskih ustanova, vaspitnih jedinica i grupa, broj djece, prosječan broj djece po vaspitnoj jedinici i grupi po opštinama 2020/2021. g.</t>
  </si>
  <si>
    <t>TIVAT*</t>
  </si>
  <si>
    <t>TUZI*</t>
  </si>
  <si>
    <t>* Opštine Gusinje, Petnjica, Žabljak i Tuzi nemaju predškolske ustanove već vaspitne jedinice koje su u sastavu ustanova u opštinama Plav, Berane, Pljevlja i Podgorica.</t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</si>
  <si>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Opštine Gusinje, Petnjica, Žabljak i Tuzi nemaju predškolske ustanove već vaspitne jedinice, pa su njihovi zaposleni uključeni u ustanovama u opštinama Plav, Berane, Pljevlja i Podgorica. </t>
    </r>
  </si>
  <si>
    <r>
      <t>TUZI</t>
    </r>
    <r>
      <rPr>
        <vertAlign val="superscript"/>
        <sz val="10"/>
        <rFont val="Arial"/>
        <family val="2"/>
      </rPr>
      <t>2</t>
    </r>
  </si>
  <si>
    <r>
      <t>GUSINJE</t>
    </r>
    <r>
      <rPr>
        <vertAlign val="superscript"/>
        <sz val="10"/>
        <rFont val="Arial"/>
        <family val="2"/>
      </rPr>
      <t>2</t>
    </r>
  </si>
  <si>
    <r>
      <t>Privatne predškolske ustanove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</si>
  <si>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10"/>
        <color indexed="8"/>
        <rFont val="Arial"/>
        <family val="2"/>
      </rPr>
      <t xml:space="preserve">1 </t>
    </r>
    <r>
      <rPr>
        <i/>
        <sz val="10"/>
        <color indexed="8"/>
        <rFont val="Arial"/>
        <family val="2"/>
      </rPr>
      <t xml:space="preserve">U Herceg Novom jedna privatna predškolska ustanova i u Podgorici četiri privatne predškolske ustanove nisu počele sa radom u školskoj 2020/2021. godini. </t>
    </r>
  </si>
  <si>
    <r>
      <t>Privatne predškolske ustanove</t>
    </r>
    <r>
      <rPr>
        <b/>
        <vertAlign val="superscript"/>
        <sz val="10"/>
        <rFont val="Arial"/>
        <family val="2"/>
      </rPr>
      <t>3</t>
    </r>
  </si>
  <si>
    <r>
      <rPr>
        <i/>
        <vertAlign val="superscript"/>
        <sz val="10"/>
        <color indexed="8"/>
        <rFont val="Arial"/>
        <family val="2"/>
      </rPr>
      <t>3</t>
    </r>
    <r>
      <rPr>
        <i/>
        <sz val="10"/>
        <color indexed="8"/>
        <rFont val="Arial"/>
        <family val="2"/>
      </rPr>
      <t xml:space="preserve">U Herceg Novom jedna privatna predškolska ustanova i u Podgorici četiri privatne predškolske ustanove nisu počele sa radom u školskoj 2020/2021. godini.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</si>
</sst>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3" fontId="49" fillId="33" borderId="12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49" fillId="33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196" fontId="49" fillId="0" borderId="0" xfId="0" applyNumberFormat="1" applyFont="1" applyAlignment="1">
      <alignment/>
    </xf>
    <xf numFmtId="0" fontId="47" fillId="33" borderId="12" xfId="0" applyFont="1" applyFill="1" applyBorder="1" applyAlignment="1">
      <alignment horizontal="right"/>
    </xf>
    <xf numFmtId="3" fontId="47" fillId="33" borderId="12" xfId="0" applyNumberFormat="1" applyFont="1" applyFill="1" applyBorder="1" applyAlignment="1">
      <alignment horizontal="right"/>
    </xf>
    <xf numFmtId="0" fontId="3" fillId="34" borderId="10" xfId="48" applyFont="1" applyFill="1" applyBorder="1" applyAlignment="1">
      <alignment horizontal="center" vertical="center"/>
    </xf>
    <xf numFmtId="0" fontId="2" fillId="34" borderId="11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9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96" fontId="49" fillId="0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197" fontId="2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6" fontId="49" fillId="0" borderId="10" xfId="0" applyNumberFormat="1" applyFont="1" applyFill="1" applyBorder="1" applyAlignment="1">
      <alignment/>
    </xf>
    <xf numFmtId="196" fontId="47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49" fillId="0" borderId="10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" fillId="34" borderId="10" xfId="48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0" fontId="4" fillId="0" borderId="10" xfId="57" applyFont="1" applyFill="1" applyBorder="1" applyAlignment="1">
      <alignment horizontal="right" wrapText="1"/>
      <protection/>
    </xf>
    <xf numFmtId="0" fontId="4" fillId="0" borderId="10" xfId="58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right"/>
    </xf>
    <xf numFmtId="196" fontId="49" fillId="0" borderId="0" xfId="0" applyNumberFormat="1" applyFont="1" applyFill="1" applyAlignment="1">
      <alignment/>
    </xf>
    <xf numFmtId="3" fontId="49" fillId="0" borderId="10" xfId="0" applyNumberFormat="1" applyFont="1" applyFill="1" applyBorder="1" applyAlignment="1">
      <alignment horizontal="right"/>
    </xf>
    <xf numFmtId="3" fontId="49" fillId="0" borderId="0" xfId="0" applyNumberFormat="1" applyFont="1" applyFill="1" applyAlignment="1">
      <alignment/>
    </xf>
    <xf numFmtId="3" fontId="3" fillId="0" borderId="10" xfId="39" applyNumberFormat="1" applyFont="1" applyFill="1" applyBorder="1" applyAlignment="1">
      <alignment horizontal="left"/>
    </xf>
    <xf numFmtId="3" fontId="3" fillId="0" borderId="11" xfId="39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 horizontal="right"/>
    </xf>
    <xf numFmtId="0" fontId="1" fillId="0" borderId="10" xfId="58" applyFont="1" applyFill="1" applyBorder="1" applyAlignment="1">
      <alignment horizontal="right" wrapText="1"/>
      <protection/>
    </xf>
    <xf numFmtId="3" fontId="2" fillId="0" borderId="16" xfId="0" applyNumberFormat="1" applyFont="1" applyFill="1" applyBorder="1" applyAlignment="1">
      <alignment/>
    </xf>
    <xf numFmtId="0" fontId="49" fillId="0" borderId="17" xfId="0" applyFont="1" applyBorder="1" applyAlignment="1">
      <alignment/>
    </xf>
    <xf numFmtId="3" fontId="49" fillId="0" borderId="17" xfId="0" applyNumberFormat="1" applyFont="1" applyFill="1" applyBorder="1" applyAlignment="1">
      <alignment/>
    </xf>
    <xf numFmtId="0" fontId="1" fillId="0" borderId="16" xfId="58" applyFont="1" applyFill="1" applyBorder="1" applyAlignment="1">
      <alignment horizontal="right" wrapText="1"/>
      <protection/>
    </xf>
    <xf numFmtId="0" fontId="49" fillId="0" borderId="16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96" fontId="2" fillId="34" borderId="1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1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1" fontId="3" fillId="0" borderId="10" xfId="39" applyNumberFormat="1" applyFont="1" applyFill="1" applyBorder="1" applyAlignment="1">
      <alignment horizontal="right"/>
    </xf>
    <xf numFmtId="1" fontId="3" fillId="0" borderId="11" xfId="39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vertical="top"/>
    </xf>
    <xf numFmtId="0" fontId="49" fillId="0" borderId="0" xfId="0" applyFont="1" applyFill="1" applyAlignment="1">
      <alignment/>
    </xf>
    <xf numFmtId="3" fontId="3" fillId="34" borderId="15" xfId="39" applyNumberFormat="1" applyFont="1" applyFill="1" applyBorder="1" applyAlignment="1">
      <alignment horizontal="center"/>
    </xf>
    <xf numFmtId="3" fontId="3" fillId="34" borderId="19" xfId="39" applyNumberFormat="1" applyFont="1" applyFill="1" applyBorder="1" applyAlignment="1">
      <alignment horizontal="center"/>
    </xf>
    <xf numFmtId="0" fontId="2" fillId="34" borderId="16" xfId="48" applyFont="1" applyFill="1" applyBorder="1" applyAlignment="1">
      <alignment horizontal="center" vertical="center"/>
    </xf>
    <xf numFmtId="0" fontId="2" fillId="34" borderId="14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1" xfId="48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 vertical="center"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0">
      <selection activeCell="U24" sqref="U24"/>
    </sheetView>
  </sheetViews>
  <sheetFormatPr defaultColWidth="9.140625" defaultRowHeight="15"/>
  <cols>
    <col min="1" max="1" width="30.421875" style="4" customWidth="1"/>
    <col min="2" max="2" width="12.00390625" style="4" customWidth="1"/>
    <col min="3" max="3" width="14.00390625" style="4" customWidth="1"/>
    <col min="4" max="4" width="10.8515625" style="4" customWidth="1"/>
    <col min="5" max="5" width="13.00390625" style="4" customWidth="1"/>
    <col min="6" max="6" width="11.57421875" style="4" customWidth="1"/>
    <col min="7" max="7" width="13.28125" style="4" customWidth="1"/>
    <col min="8" max="8" width="9.140625" style="3" customWidth="1"/>
    <col min="9" max="9" width="15.8515625" style="4" customWidth="1"/>
    <col min="10" max="10" width="6.28125" style="4" customWidth="1"/>
    <col min="11" max="14" width="9.140625" style="4" customWidth="1"/>
    <col min="15" max="15" width="11.28125" style="4" customWidth="1"/>
    <col min="16" max="16384" width="9.140625" style="4" customWidth="1"/>
  </cols>
  <sheetData>
    <row r="1" spans="1:19" ht="15">
      <c r="A1" s="2" t="s">
        <v>49</v>
      </c>
      <c r="B1" s="1"/>
      <c r="C1" s="1"/>
      <c r="D1" s="1"/>
      <c r="E1" s="1"/>
      <c r="F1" s="1"/>
      <c r="G1" s="1"/>
      <c r="L1" s="44"/>
      <c r="M1" s="44"/>
      <c r="N1" s="44"/>
      <c r="O1" s="44"/>
      <c r="P1" s="44"/>
      <c r="Q1" s="44"/>
      <c r="R1" s="44"/>
      <c r="S1" s="45"/>
    </row>
    <row r="2" spans="7:10" ht="15">
      <c r="G2" s="5"/>
      <c r="I2" s="44"/>
      <c r="J2" s="45"/>
    </row>
    <row r="3" spans="1:10" ht="51">
      <c r="A3" s="17" t="s">
        <v>0</v>
      </c>
      <c r="B3" s="18" t="s">
        <v>1</v>
      </c>
      <c r="C3" s="18" t="s">
        <v>23</v>
      </c>
      <c r="D3" s="18" t="s">
        <v>2</v>
      </c>
      <c r="E3" s="19" t="s">
        <v>3</v>
      </c>
      <c r="F3" s="19" t="s">
        <v>4</v>
      </c>
      <c r="G3" s="19" t="s">
        <v>5</v>
      </c>
      <c r="I3" s="46"/>
      <c r="J3" s="45"/>
    </row>
    <row r="4" spans="1:10" ht="15">
      <c r="A4" s="6" t="s">
        <v>6</v>
      </c>
      <c r="B4" s="27">
        <v>1</v>
      </c>
      <c r="C4" s="27">
        <v>104</v>
      </c>
      <c r="D4" s="24">
        <v>5</v>
      </c>
      <c r="E4" s="33">
        <v>20.8</v>
      </c>
      <c r="F4" s="24">
        <v>7</v>
      </c>
      <c r="G4" s="41">
        <v>14.857142857142858</v>
      </c>
      <c r="H4" s="31"/>
      <c r="I4" s="44"/>
      <c r="J4" s="45"/>
    </row>
    <row r="5" spans="1:10" ht="15">
      <c r="A5" s="6" t="s">
        <v>7</v>
      </c>
      <c r="B5" s="27">
        <v>1</v>
      </c>
      <c r="C5" s="27">
        <v>1355</v>
      </c>
      <c r="D5" s="24">
        <v>12</v>
      </c>
      <c r="E5" s="33">
        <v>112.91666666666667</v>
      </c>
      <c r="F5" s="24">
        <v>58</v>
      </c>
      <c r="G5" s="41">
        <v>23.362068965517242</v>
      </c>
      <c r="H5" s="31"/>
      <c r="I5" s="44"/>
      <c r="J5" s="45"/>
    </row>
    <row r="6" spans="1:10" ht="15">
      <c r="A6" s="6" t="s">
        <v>25</v>
      </c>
      <c r="B6" s="27">
        <v>1</v>
      </c>
      <c r="C6" s="27">
        <v>673</v>
      </c>
      <c r="D6" s="24">
        <v>7</v>
      </c>
      <c r="E6" s="33">
        <v>96.14285714285714</v>
      </c>
      <c r="F6" s="24">
        <v>23</v>
      </c>
      <c r="G6" s="41">
        <v>29.26086956521739</v>
      </c>
      <c r="H6" s="31"/>
      <c r="I6" s="44"/>
      <c r="J6" s="45"/>
    </row>
    <row r="7" spans="1:10" ht="15">
      <c r="A7" s="6" t="s">
        <v>8</v>
      </c>
      <c r="B7" s="27">
        <v>1</v>
      </c>
      <c r="C7" s="27">
        <v>1043</v>
      </c>
      <c r="D7" s="24">
        <v>13</v>
      </c>
      <c r="E7" s="33">
        <v>80.23076923076923</v>
      </c>
      <c r="F7" s="24">
        <v>50</v>
      </c>
      <c r="G7" s="41">
        <v>20.86</v>
      </c>
      <c r="H7" s="31"/>
      <c r="I7" s="44"/>
      <c r="J7" s="45"/>
    </row>
    <row r="8" spans="1:10" ht="15">
      <c r="A8" s="6" t="s">
        <v>9</v>
      </c>
      <c r="B8" s="27">
        <v>1</v>
      </c>
      <c r="C8" s="27">
        <v>1270</v>
      </c>
      <c r="D8" s="24">
        <v>5</v>
      </c>
      <c r="E8" s="33">
        <v>254</v>
      </c>
      <c r="F8" s="24">
        <v>39</v>
      </c>
      <c r="G8" s="41">
        <v>32.56410256410256</v>
      </c>
      <c r="H8" s="31"/>
      <c r="I8" s="44"/>
      <c r="J8" s="45"/>
    </row>
    <row r="9" spans="1:10" ht="15">
      <c r="A9" s="6" t="s">
        <v>10</v>
      </c>
      <c r="B9" s="27">
        <v>1</v>
      </c>
      <c r="C9" s="27">
        <v>613</v>
      </c>
      <c r="D9" s="24">
        <v>2</v>
      </c>
      <c r="E9" s="33">
        <v>306.5</v>
      </c>
      <c r="F9" s="24">
        <v>20</v>
      </c>
      <c r="G9" s="41">
        <v>30.65</v>
      </c>
      <c r="H9" s="31"/>
      <c r="I9" s="44"/>
      <c r="J9" s="45"/>
    </row>
    <row r="10" spans="1:10" ht="15">
      <c r="A10" s="24" t="s">
        <v>31</v>
      </c>
      <c r="B10" s="43" t="s">
        <v>32</v>
      </c>
      <c r="C10" s="27">
        <v>68</v>
      </c>
      <c r="D10" s="24">
        <v>1</v>
      </c>
      <c r="E10" s="33">
        <v>68</v>
      </c>
      <c r="F10" s="24">
        <v>4</v>
      </c>
      <c r="G10" s="41">
        <v>17</v>
      </c>
      <c r="H10" s="31"/>
      <c r="I10" s="44"/>
      <c r="J10" s="45"/>
    </row>
    <row r="11" spans="1:10" ht="15">
      <c r="A11" s="6" t="s">
        <v>11</v>
      </c>
      <c r="B11" s="43">
        <v>1</v>
      </c>
      <c r="C11" s="27">
        <v>539</v>
      </c>
      <c r="D11" s="24">
        <v>4</v>
      </c>
      <c r="E11" s="33">
        <v>134.75</v>
      </c>
      <c r="F11" s="24">
        <v>16</v>
      </c>
      <c r="G11" s="41">
        <v>33.6875</v>
      </c>
      <c r="H11" s="31"/>
      <c r="I11" s="44"/>
      <c r="J11" s="45"/>
    </row>
    <row r="12" spans="1:10" ht="15">
      <c r="A12" s="6" t="s">
        <v>12</v>
      </c>
      <c r="B12" s="43">
        <v>1</v>
      </c>
      <c r="C12" s="27">
        <v>1127</v>
      </c>
      <c r="D12" s="24">
        <v>6</v>
      </c>
      <c r="E12" s="33">
        <v>187.83333333333334</v>
      </c>
      <c r="F12" s="24">
        <v>30</v>
      </c>
      <c r="G12" s="41">
        <v>37.56666666666667</v>
      </c>
      <c r="H12" s="31"/>
      <c r="I12" s="44"/>
      <c r="J12" s="45"/>
    </row>
    <row r="13" spans="1:10" ht="15">
      <c r="A13" s="6" t="s">
        <v>13</v>
      </c>
      <c r="B13" s="43">
        <v>1</v>
      </c>
      <c r="C13" s="27">
        <v>216</v>
      </c>
      <c r="D13" s="24">
        <v>1</v>
      </c>
      <c r="E13" s="33">
        <v>216</v>
      </c>
      <c r="F13" s="24">
        <v>10</v>
      </c>
      <c r="G13" s="41">
        <v>21.6</v>
      </c>
      <c r="H13" s="31"/>
      <c r="I13" s="44"/>
      <c r="J13" s="45"/>
    </row>
    <row r="14" spans="1:10" ht="15">
      <c r="A14" s="6" t="s">
        <v>14</v>
      </c>
      <c r="B14" s="43">
        <v>1</v>
      </c>
      <c r="C14" s="27">
        <v>851</v>
      </c>
      <c r="D14" s="24">
        <v>8</v>
      </c>
      <c r="E14" s="33">
        <v>106.375</v>
      </c>
      <c r="F14" s="24">
        <v>33</v>
      </c>
      <c r="G14" s="41">
        <v>25.78787878787879</v>
      </c>
      <c r="H14" s="31"/>
      <c r="I14" s="44"/>
      <c r="J14" s="45"/>
    </row>
    <row r="15" spans="1:10" ht="15">
      <c r="A15" s="6" t="s">
        <v>15</v>
      </c>
      <c r="B15" s="43">
        <v>1</v>
      </c>
      <c r="C15" s="27">
        <v>160</v>
      </c>
      <c r="D15" s="24">
        <v>1</v>
      </c>
      <c r="E15" s="33">
        <v>160</v>
      </c>
      <c r="F15" s="24">
        <v>10</v>
      </c>
      <c r="G15" s="41">
        <v>16</v>
      </c>
      <c r="H15" s="31"/>
      <c r="I15" s="44"/>
      <c r="J15" s="45"/>
    </row>
    <row r="16" spans="1:10" ht="15">
      <c r="A16" s="6" t="s">
        <v>24</v>
      </c>
      <c r="B16" s="43">
        <v>1</v>
      </c>
      <c r="C16" s="27">
        <v>1662</v>
      </c>
      <c r="D16" s="24">
        <v>25</v>
      </c>
      <c r="E16" s="33">
        <v>66.48</v>
      </c>
      <c r="F16" s="24">
        <v>78</v>
      </c>
      <c r="G16" s="41">
        <v>21.307692307692307</v>
      </c>
      <c r="H16" s="31"/>
      <c r="I16" s="44"/>
      <c r="J16" s="45"/>
    </row>
    <row r="17" spans="1:10" ht="15">
      <c r="A17" s="6" t="s">
        <v>26</v>
      </c>
      <c r="B17" s="43" t="s">
        <v>32</v>
      </c>
      <c r="C17" s="27">
        <v>65</v>
      </c>
      <c r="D17" s="24">
        <v>1</v>
      </c>
      <c r="E17" s="33">
        <v>65</v>
      </c>
      <c r="F17" s="24">
        <v>2</v>
      </c>
      <c r="G17" s="41">
        <v>32.5</v>
      </c>
      <c r="H17" s="31"/>
      <c r="I17" s="44"/>
      <c r="J17" s="45"/>
    </row>
    <row r="18" spans="1:10" s="3" customFormat="1" ht="15">
      <c r="A18" s="6" t="s">
        <v>27</v>
      </c>
      <c r="B18" s="37">
        <v>1</v>
      </c>
      <c r="C18" s="27">
        <v>203</v>
      </c>
      <c r="D18" s="24">
        <v>2</v>
      </c>
      <c r="E18" s="33">
        <v>101.5</v>
      </c>
      <c r="F18" s="24">
        <v>8</v>
      </c>
      <c r="G18" s="41">
        <v>25.375</v>
      </c>
      <c r="H18" s="31"/>
      <c r="I18" s="44"/>
      <c r="J18" s="45"/>
    </row>
    <row r="19" spans="1:10" s="3" customFormat="1" ht="15">
      <c r="A19" s="6" t="s">
        <v>28</v>
      </c>
      <c r="B19" s="37">
        <v>1</v>
      </c>
      <c r="C19" s="27">
        <v>491</v>
      </c>
      <c r="D19" s="24">
        <v>5</v>
      </c>
      <c r="E19" s="33">
        <v>98.2</v>
      </c>
      <c r="F19" s="24">
        <v>22</v>
      </c>
      <c r="G19" s="41">
        <v>22.318181818181817</v>
      </c>
      <c r="H19" s="31"/>
      <c r="I19" s="44"/>
      <c r="J19" s="45"/>
    </row>
    <row r="20" spans="1:10" ht="15">
      <c r="A20" s="6" t="s">
        <v>30</v>
      </c>
      <c r="B20" s="43">
        <v>1</v>
      </c>
      <c r="C20" s="27">
        <v>38</v>
      </c>
      <c r="D20" s="24">
        <v>1</v>
      </c>
      <c r="E20" s="33">
        <v>38</v>
      </c>
      <c r="F20" s="24">
        <v>5</v>
      </c>
      <c r="G20" s="41">
        <v>7.6</v>
      </c>
      <c r="H20" s="31"/>
      <c r="I20" s="44"/>
      <c r="J20" s="45"/>
    </row>
    <row r="21" spans="1:10" ht="15">
      <c r="A21" s="6" t="s">
        <v>16</v>
      </c>
      <c r="B21" s="43">
        <v>2</v>
      </c>
      <c r="C21" s="27">
        <v>8368</v>
      </c>
      <c r="D21" s="24">
        <v>26</v>
      </c>
      <c r="E21" s="33">
        <v>321.84615384615387</v>
      </c>
      <c r="F21" s="24">
        <v>258</v>
      </c>
      <c r="G21" s="41">
        <v>32.434108527131784</v>
      </c>
      <c r="H21" s="31"/>
      <c r="I21" s="44"/>
      <c r="J21" s="45"/>
    </row>
    <row r="22" spans="1:10" ht="15">
      <c r="A22" s="6" t="s">
        <v>17</v>
      </c>
      <c r="B22" s="43">
        <v>1</v>
      </c>
      <c r="C22" s="27">
        <v>402</v>
      </c>
      <c r="D22" s="24">
        <v>12</v>
      </c>
      <c r="E22" s="33">
        <v>33.5</v>
      </c>
      <c r="F22" s="24">
        <v>20</v>
      </c>
      <c r="G22" s="41">
        <v>20.1</v>
      </c>
      <c r="H22" s="31"/>
      <c r="I22" s="44"/>
      <c r="J22" s="45"/>
    </row>
    <row r="23" spans="1:10" ht="15">
      <c r="A23" s="6" t="s">
        <v>20</v>
      </c>
      <c r="B23" s="43">
        <v>1</v>
      </c>
      <c r="C23" s="27">
        <v>9</v>
      </c>
      <c r="D23" s="24">
        <v>1</v>
      </c>
      <c r="E23" s="33">
        <v>9</v>
      </c>
      <c r="F23" s="24">
        <v>2</v>
      </c>
      <c r="G23" s="41">
        <v>4.5</v>
      </c>
      <c r="H23" s="31"/>
      <c r="I23" s="44"/>
      <c r="J23" s="45"/>
    </row>
    <row r="24" spans="1:10" ht="15">
      <c r="A24" s="6" t="s">
        <v>50</v>
      </c>
      <c r="B24" s="43">
        <v>1</v>
      </c>
      <c r="C24" s="27">
        <v>781</v>
      </c>
      <c r="D24" s="24">
        <v>3</v>
      </c>
      <c r="E24" s="33">
        <v>260.3333333333333</v>
      </c>
      <c r="F24" s="24">
        <v>22</v>
      </c>
      <c r="G24" s="41">
        <v>35.5</v>
      </c>
      <c r="H24" s="31"/>
      <c r="I24" s="44"/>
      <c r="J24" s="45"/>
    </row>
    <row r="25" spans="1:10" ht="15">
      <c r="A25" s="24" t="s">
        <v>51</v>
      </c>
      <c r="B25" s="43" t="s">
        <v>32</v>
      </c>
      <c r="C25" s="24">
        <v>182</v>
      </c>
      <c r="D25" s="24">
        <v>2</v>
      </c>
      <c r="E25" s="33">
        <v>91</v>
      </c>
      <c r="F25" s="24">
        <v>10</v>
      </c>
      <c r="G25" s="41">
        <v>18.2</v>
      </c>
      <c r="H25" s="31"/>
      <c r="I25" s="44"/>
      <c r="J25" s="45"/>
    </row>
    <row r="26" spans="1:10" ht="15">
      <c r="A26" s="6" t="s">
        <v>19</v>
      </c>
      <c r="B26" s="43">
        <v>1</v>
      </c>
      <c r="C26" s="24">
        <v>443</v>
      </c>
      <c r="D26" s="24">
        <v>4</v>
      </c>
      <c r="E26" s="33">
        <v>110.75</v>
      </c>
      <c r="F26" s="24">
        <v>19</v>
      </c>
      <c r="G26" s="41">
        <v>23.31578947368421</v>
      </c>
      <c r="H26" s="31"/>
      <c r="I26" s="44"/>
      <c r="J26" s="45"/>
    </row>
    <row r="27" spans="1:10" ht="15">
      <c r="A27" s="6" t="s">
        <v>29</v>
      </c>
      <c r="B27" s="43" t="s">
        <v>32</v>
      </c>
      <c r="C27" s="24">
        <v>59</v>
      </c>
      <c r="D27" s="24">
        <v>1</v>
      </c>
      <c r="E27" s="33">
        <v>59</v>
      </c>
      <c r="F27" s="24">
        <v>3</v>
      </c>
      <c r="G27" s="41">
        <v>19.666666666666668</v>
      </c>
      <c r="H27" s="31"/>
      <c r="I27" s="44"/>
      <c r="J27" s="45"/>
    </row>
    <row r="28" spans="1:10" ht="15">
      <c r="A28" s="20" t="s">
        <v>21</v>
      </c>
      <c r="B28" s="25">
        <f>SUM(B4:B27)</f>
        <v>21</v>
      </c>
      <c r="C28" s="83">
        <f>SUM(C4:C27)</f>
        <v>20722</v>
      </c>
      <c r="D28" s="26">
        <f>SUM(D4:D27)</f>
        <v>148</v>
      </c>
      <c r="E28" s="40">
        <f>C28/D28</f>
        <v>140.01351351351352</v>
      </c>
      <c r="F28" s="39">
        <f>SUM(F4:F27)</f>
        <v>749</v>
      </c>
      <c r="G28" s="42">
        <f>C28/F28</f>
        <v>27.66622162883845</v>
      </c>
      <c r="H28" s="31"/>
      <c r="I28" s="44"/>
      <c r="J28" s="45"/>
    </row>
    <row r="29" spans="1:10" ht="15">
      <c r="A29" s="7"/>
      <c r="B29" s="8"/>
      <c r="C29" s="9"/>
      <c r="D29" s="9"/>
      <c r="E29" s="8"/>
      <c r="F29" s="8"/>
      <c r="G29" s="10"/>
      <c r="H29" s="31"/>
      <c r="I29" s="44"/>
      <c r="J29" s="45"/>
    </row>
    <row r="30" spans="1:10" ht="15">
      <c r="A30" s="6" t="s">
        <v>7</v>
      </c>
      <c r="B30" s="27">
        <v>2</v>
      </c>
      <c r="C30" s="54">
        <v>53</v>
      </c>
      <c r="D30" s="47">
        <v>1</v>
      </c>
      <c r="E30" s="34">
        <v>53</v>
      </c>
      <c r="F30" s="36">
        <v>3</v>
      </c>
      <c r="G30" s="34">
        <v>17.666666666666668</v>
      </c>
      <c r="H30" s="31"/>
      <c r="I30" s="44"/>
      <c r="J30" s="45"/>
    </row>
    <row r="31" spans="1:10" ht="15">
      <c r="A31" s="6" t="s">
        <v>9</v>
      </c>
      <c r="B31" s="27">
        <v>4</v>
      </c>
      <c r="C31" s="54">
        <v>74</v>
      </c>
      <c r="D31" s="47">
        <v>1</v>
      </c>
      <c r="E31" s="34">
        <v>74</v>
      </c>
      <c r="F31" s="36">
        <v>9</v>
      </c>
      <c r="G31" s="34">
        <v>8.222222222222221</v>
      </c>
      <c r="H31" s="31"/>
      <c r="I31" s="44"/>
      <c r="J31" s="45"/>
    </row>
    <row r="32" spans="1:10" ht="15">
      <c r="A32" s="6" t="s">
        <v>14</v>
      </c>
      <c r="B32" s="27">
        <v>1</v>
      </c>
      <c r="C32" s="54">
        <v>76</v>
      </c>
      <c r="D32" s="47">
        <v>1</v>
      </c>
      <c r="E32" s="34">
        <v>76</v>
      </c>
      <c r="F32" s="36">
        <v>4</v>
      </c>
      <c r="G32" s="34">
        <v>19</v>
      </c>
      <c r="H32" s="31"/>
      <c r="I32" s="44"/>
      <c r="J32" s="45"/>
    </row>
    <row r="33" spans="1:10" ht="15">
      <c r="A33" s="6" t="s">
        <v>24</v>
      </c>
      <c r="B33" s="27">
        <v>1</v>
      </c>
      <c r="C33" s="54">
        <v>20</v>
      </c>
      <c r="D33" s="47">
        <v>1</v>
      </c>
      <c r="E33" s="34">
        <v>20</v>
      </c>
      <c r="F33" s="37">
        <v>2</v>
      </c>
      <c r="G33" s="34">
        <v>10</v>
      </c>
      <c r="H33" s="31"/>
      <c r="I33" s="44"/>
      <c r="J33" s="45"/>
    </row>
    <row r="34" spans="1:10" ht="15">
      <c r="A34" s="6" t="s">
        <v>16</v>
      </c>
      <c r="B34" s="27">
        <v>12</v>
      </c>
      <c r="C34" s="54">
        <v>311</v>
      </c>
      <c r="D34" s="47">
        <v>4</v>
      </c>
      <c r="E34" s="34">
        <v>77.75</v>
      </c>
      <c r="F34" s="36">
        <v>40</v>
      </c>
      <c r="G34" s="34">
        <v>1.94375</v>
      </c>
      <c r="H34" s="31"/>
      <c r="I34" s="44"/>
      <c r="J34" s="45"/>
    </row>
    <row r="35" spans="1:10" ht="15">
      <c r="A35" s="6" t="s">
        <v>18</v>
      </c>
      <c r="B35" s="27">
        <v>2</v>
      </c>
      <c r="C35" s="54">
        <v>41</v>
      </c>
      <c r="D35" s="47">
        <v>1</v>
      </c>
      <c r="E35" s="34">
        <v>41</v>
      </c>
      <c r="F35" s="36">
        <v>6</v>
      </c>
      <c r="G35" s="34">
        <v>6.833333333333333</v>
      </c>
      <c r="H35" s="31"/>
      <c r="I35" s="44"/>
      <c r="J35" s="45"/>
    </row>
    <row r="36" spans="1:10" ht="15">
      <c r="A36" s="24" t="s">
        <v>19</v>
      </c>
      <c r="B36" s="29">
        <v>1</v>
      </c>
      <c r="C36" s="54">
        <v>21</v>
      </c>
      <c r="D36" s="48">
        <v>1</v>
      </c>
      <c r="E36" s="34">
        <v>21</v>
      </c>
      <c r="F36" s="36">
        <v>2</v>
      </c>
      <c r="G36" s="34">
        <v>10.5</v>
      </c>
      <c r="H36" s="31"/>
      <c r="I36" s="44"/>
      <c r="J36" s="45"/>
    </row>
    <row r="37" spans="1:10" ht="15">
      <c r="A37" s="21" t="s">
        <v>56</v>
      </c>
      <c r="B37" s="28">
        <f>SUM(B30:B36)</f>
        <v>23</v>
      </c>
      <c r="C37" s="30">
        <f>SUM(C30:C36)</f>
        <v>596</v>
      </c>
      <c r="D37" s="30">
        <f>SUM(D30:D36)</f>
        <v>10</v>
      </c>
      <c r="E37" s="35">
        <f>C37/D37</f>
        <v>59.6</v>
      </c>
      <c r="F37" s="38">
        <f>+F30+F31+F34+F32+F33+F35+F36</f>
        <v>66</v>
      </c>
      <c r="G37" s="35">
        <f>C37/F37</f>
        <v>9.030303030303031</v>
      </c>
      <c r="H37" s="31"/>
      <c r="I37" s="44"/>
      <c r="J37" s="45"/>
    </row>
    <row r="38" spans="1:10" ht="15">
      <c r="A38" s="12"/>
      <c r="B38" s="15"/>
      <c r="C38" s="16"/>
      <c r="D38" s="16"/>
      <c r="E38" s="15"/>
      <c r="F38" s="15"/>
      <c r="G38" s="15"/>
      <c r="H38" s="31"/>
      <c r="I38" s="44"/>
      <c r="J38" s="45"/>
    </row>
    <row r="39" spans="1:10" ht="15">
      <c r="A39" s="22" t="s">
        <v>22</v>
      </c>
      <c r="B39" s="13">
        <f>B28+B37</f>
        <v>44</v>
      </c>
      <c r="C39" s="87">
        <f>C28+C37</f>
        <v>21318</v>
      </c>
      <c r="D39" s="11">
        <v>158</v>
      </c>
      <c r="E39" s="35">
        <f>C39/D39</f>
        <v>134.9240506329114</v>
      </c>
      <c r="F39" s="38">
        <f>+F28+F37</f>
        <v>815</v>
      </c>
      <c r="G39" s="35">
        <f>C39/F39</f>
        <v>26.157055214723925</v>
      </c>
      <c r="H39" s="31"/>
      <c r="I39" s="44"/>
      <c r="J39" s="45"/>
    </row>
    <row r="40" spans="8:19" ht="15">
      <c r="H40" s="31"/>
      <c r="P40" s="44"/>
      <c r="Q40" s="44"/>
      <c r="R40" s="44"/>
      <c r="S40" s="45"/>
    </row>
    <row r="41" ht="12.75">
      <c r="A41" s="23" t="s">
        <v>52</v>
      </c>
    </row>
    <row r="42" spans="1:9" ht="14.25">
      <c r="A42" s="23" t="s">
        <v>57</v>
      </c>
      <c r="B42" s="23"/>
      <c r="C42" s="23"/>
      <c r="D42" s="23"/>
      <c r="E42" s="23"/>
      <c r="F42" s="23"/>
      <c r="G42" s="23"/>
      <c r="H42" s="23"/>
      <c r="I42" s="23"/>
    </row>
    <row r="43" spans="3:5" ht="12.75">
      <c r="C43" s="32"/>
      <c r="E43" s="14"/>
    </row>
    <row r="44" ht="12.75">
      <c r="E44" s="14"/>
    </row>
    <row r="45" ht="12.75">
      <c r="E45" s="14"/>
    </row>
  </sheetData>
  <sheetProtection/>
  <printOptions/>
  <pageMargins left="0.7" right="0.7" top="0.75" bottom="0.75" header="0.3" footer="0.3"/>
  <pageSetup fitToHeight="0" fitToWidth="1" horizontalDpi="600" verticalDpi="600" orientation="landscape" scale="45" r:id="rId1"/>
  <ignoredErrors>
    <ignoredError sqref="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7">
      <selection activeCell="O25" sqref="O25"/>
    </sheetView>
  </sheetViews>
  <sheetFormatPr defaultColWidth="9.140625" defaultRowHeight="15"/>
  <cols>
    <col min="1" max="1" width="30.421875" style="4" customWidth="1"/>
    <col min="2" max="2" width="9.28125" style="4" customWidth="1"/>
    <col min="3" max="3" width="12.57421875" style="4" customWidth="1"/>
    <col min="4" max="4" width="13.421875" style="4" customWidth="1"/>
    <col min="5" max="5" width="14.28125" style="4" customWidth="1"/>
    <col min="6" max="6" width="15.57421875" style="4" customWidth="1"/>
    <col min="7" max="7" width="15.28125" style="4" customWidth="1"/>
    <col min="8" max="8" width="20.00390625" style="14" customWidth="1"/>
    <col min="9" max="16384" width="9.140625" style="4" customWidth="1"/>
  </cols>
  <sheetData>
    <row r="1" ht="15">
      <c r="A1" s="49" t="s">
        <v>48</v>
      </c>
    </row>
    <row r="2" ht="15">
      <c r="A2" s="49"/>
    </row>
    <row r="3" ht="15">
      <c r="A3" s="49"/>
    </row>
    <row r="4" spans="1:8" ht="18" customHeight="1">
      <c r="A4" s="92" t="s">
        <v>0</v>
      </c>
      <c r="B4" s="94" t="s">
        <v>33</v>
      </c>
      <c r="C4" s="95" t="s">
        <v>34</v>
      </c>
      <c r="D4" s="95"/>
      <c r="E4" s="96"/>
      <c r="F4" s="97" t="s">
        <v>35</v>
      </c>
      <c r="G4" s="98"/>
      <c r="H4" s="99" t="s">
        <v>36</v>
      </c>
    </row>
    <row r="5" spans="1:17" ht="17.25" customHeight="1">
      <c r="A5" s="93"/>
      <c r="B5" s="95"/>
      <c r="C5" s="50" t="s">
        <v>37</v>
      </c>
      <c r="D5" s="50" t="s">
        <v>38</v>
      </c>
      <c r="E5" s="50" t="s">
        <v>39</v>
      </c>
      <c r="F5" s="51" t="s">
        <v>37</v>
      </c>
      <c r="G5" s="52" t="s">
        <v>40</v>
      </c>
      <c r="H5" s="100"/>
      <c r="O5" s="45"/>
      <c r="P5" s="45"/>
      <c r="Q5" s="45"/>
    </row>
    <row r="6" spans="1:17" ht="12.75" customHeight="1">
      <c r="A6" s="53" t="s">
        <v>41</v>
      </c>
      <c r="B6" s="54">
        <v>1</v>
      </c>
      <c r="C6" s="55">
        <v>104</v>
      </c>
      <c r="D6" s="56">
        <v>54</v>
      </c>
      <c r="E6" s="56">
        <v>50</v>
      </c>
      <c r="F6" s="57">
        <v>4</v>
      </c>
      <c r="G6" s="57">
        <v>4</v>
      </c>
      <c r="H6" s="34">
        <f aca="true" t="shared" si="0" ref="H6:H11">+C6/G6</f>
        <v>26</v>
      </c>
      <c r="I6" s="79"/>
      <c r="J6" s="79"/>
      <c r="K6" s="80"/>
      <c r="O6" s="79"/>
      <c r="P6" s="79"/>
      <c r="Q6" s="80"/>
    </row>
    <row r="7" spans="1:17" ht="12.75" customHeight="1">
      <c r="A7" s="53" t="s">
        <v>7</v>
      </c>
      <c r="B7" s="54">
        <v>1</v>
      </c>
      <c r="C7" s="55">
        <v>1355</v>
      </c>
      <c r="D7" s="56">
        <v>709</v>
      </c>
      <c r="E7" s="56">
        <v>646</v>
      </c>
      <c r="F7" s="57">
        <v>157</v>
      </c>
      <c r="G7" s="57">
        <v>80</v>
      </c>
      <c r="H7" s="34">
        <f t="shared" si="0"/>
        <v>16.9375</v>
      </c>
      <c r="I7" s="79"/>
      <c r="J7" s="79"/>
      <c r="K7" s="80"/>
      <c r="O7" s="79"/>
      <c r="P7" s="79"/>
      <c r="Q7" s="80"/>
    </row>
    <row r="8" spans="1:17" ht="12.75" customHeight="1">
      <c r="A8" s="53" t="s">
        <v>25</v>
      </c>
      <c r="B8" s="54">
        <v>1</v>
      </c>
      <c r="C8" s="55">
        <v>673</v>
      </c>
      <c r="D8" s="56">
        <v>345</v>
      </c>
      <c r="E8" s="56">
        <v>328</v>
      </c>
      <c r="F8" s="57">
        <v>72</v>
      </c>
      <c r="G8" s="57">
        <v>40</v>
      </c>
      <c r="H8" s="34">
        <f t="shared" si="0"/>
        <v>16.825</v>
      </c>
      <c r="I8" s="79"/>
      <c r="J8" s="79"/>
      <c r="K8" s="80"/>
      <c r="O8" s="79"/>
      <c r="P8" s="79"/>
      <c r="Q8" s="80"/>
    </row>
    <row r="9" spans="1:17" s="3" customFormat="1" ht="12.75" customHeight="1">
      <c r="A9" s="53" t="s">
        <v>8</v>
      </c>
      <c r="B9" s="47">
        <v>1</v>
      </c>
      <c r="C9" s="55">
        <v>1043</v>
      </c>
      <c r="D9" s="56">
        <v>543</v>
      </c>
      <c r="E9" s="56">
        <v>500</v>
      </c>
      <c r="F9" s="57">
        <v>157</v>
      </c>
      <c r="G9" s="57">
        <v>74</v>
      </c>
      <c r="H9" s="34">
        <f t="shared" si="0"/>
        <v>14.094594594594595</v>
      </c>
      <c r="I9" s="79"/>
      <c r="J9" s="79"/>
      <c r="K9" s="80"/>
      <c r="O9" s="79"/>
      <c r="P9" s="79"/>
      <c r="Q9" s="80"/>
    </row>
    <row r="10" spans="1:17" s="3" customFormat="1" ht="12.75" customHeight="1">
      <c r="A10" s="53" t="s">
        <v>9</v>
      </c>
      <c r="B10" s="47">
        <v>1</v>
      </c>
      <c r="C10" s="55">
        <v>1270</v>
      </c>
      <c r="D10" s="56">
        <v>667</v>
      </c>
      <c r="E10" s="56">
        <v>603</v>
      </c>
      <c r="F10" s="57">
        <v>138</v>
      </c>
      <c r="G10" s="57">
        <v>64</v>
      </c>
      <c r="H10" s="34">
        <f t="shared" si="0"/>
        <v>19.84375</v>
      </c>
      <c r="I10" s="79"/>
      <c r="J10" s="79"/>
      <c r="K10" s="80"/>
      <c r="O10" s="79"/>
      <c r="P10" s="79"/>
      <c r="Q10" s="80"/>
    </row>
    <row r="11" spans="1:17" s="3" customFormat="1" ht="12.75" customHeight="1">
      <c r="A11" s="53" t="s">
        <v>10</v>
      </c>
      <c r="B11" s="47">
        <v>1</v>
      </c>
      <c r="C11" s="55">
        <v>613</v>
      </c>
      <c r="D11" s="56">
        <v>295</v>
      </c>
      <c r="E11" s="56">
        <v>318</v>
      </c>
      <c r="F11" s="57">
        <v>68</v>
      </c>
      <c r="G11" s="57">
        <v>41</v>
      </c>
      <c r="H11" s="34">
        <f t="shared" si="0"/>
        <v>14.951219512195122</v>
      </c>
      <c r="I11" s="79"/>
      <c r="J11" s="79"/>
      <c r="K11" s="80"/>
      <c r="O11" s="79"/>
      <c r="P11" s="79"/>
      <c r="Q11" s="80"/>
    </row>
    <row r="12" spans="1:17" s="3" customFormat="1" ht="12.75" customHeight="1">
      <c r="A12" s="53" t="s">
        <v>55</v>
      </c>
      <c r="B12" s="59" t="s">
        <v>32</v>
      </c>
      <c r="C12" s="47">
        <v>68</v>
      </c>
      <c r="D12" s="47">
        <v>39</v>
      </c>
      <c r="E12" s="47">
        <v>29</v>
      </c>
      <c r="F12" s="57" t="s">
        <v>42</v>
      </c>
      <c r="G12" s="57" t="s">
        <v>42</v>
      </c>
      <c r="H12" s="34" t="s">
        <v>32</v>
      </c>
      <c r="I12" s="79"/>
      <c r="J12" s="79"/>
      <c r="K12" s="80"/>
      <c r="O12" s="79"/>
      <c r="P12" s="79"/>
      <c r="Q12" s="80"/>
    </row>
    <row r="13" spans="1:17" s="3" customFormat="1" ht="12.75" customHeight="1">
      <c r="A13" s="53" t="s">
        <v>11</v>
      </c>
      <c r="B13" s="59">
        <v>1</v>
      </c>
      <c r="C13" s="55">
        <v>539</v>
      </c>
      <c r="D13" s="56">
        <v>285</v>
      </c>
      <c r="E13" s="56">
        <v>254</v>
      </c>
      <c r="F13" s="57">
        <v>61</v>
      </c>
      <c r="G13" s="57">
        <v>27</v>
      </c>
      <c r="H13" s="34">
        <f aca="true" t="shared" si="1" ref="H13:H30">C13/G13</f>
        <v>19.962962962962962</v>
      </c>
      <c r="I13" s="79"/>
      <c r="J13" s="79"/>
      <c r="K13" s="80"/>
      <c r="O13" s="79"/>
      <c r="P13" s="79"/>
      <c r="Q13" s="80"/>
    </row>
    <row r="14" spans="1:17" s="3" customFormat="1" ht="12.75" customHeight="1">
      <c r="A14" s="53" t="s">
        <v>12</v>
      </c>
      <c r="B14" s="59">
        <v>1</v>
      </c>
      <c r="C14" s="55">
        <v>1127</v>
      </c>
      <c r="D14" s="56">
        <v>607</v>
      </c>
      <c r="E14" s="56">
        <v>520</v>
      </c>
      <c r="F14" s="57">
        <v>120</v>
      </c>
      <c r="G14" s="57">
        <v>59</v>
      </c>
      <c r="H14" s="34">
        <f t="shared" si="1"/>
        <v>19.10169491525424</v>
      </c>
      <c r="I14" s="79"/>
      <c r="J14" s="79"/>
      <c r="K14" s="80"/>
      <c r="N14" s="89"/>
      <c r="O14" s="79"/>
      <c r="P14" s="79"/>
      <c r="Q14" s="80"/>
    </row>
    <row r="15" spans="1:17" s="3" customFormat="1" ht="12.75" customHeight="1">
      <c r="A15" s="53" t="s">
        <v>13</v>
      </c>
      <c r="B15" s="59">
        <v>1</v>
      </c>
      <c r="C15" s="55">
        <v>216</v>
      </c>
      <c r="D15" s="56">
        <v>108</v>
      </c>
      <c r="E15" s="56">
        <v>108</v>
      </c>
      <c r="F15" s="57">
        <v>23</v>
      </c>
      <c r="G15" s="57">
        <v>11</v>
      </c>
      <c r="H15" s="34">
        <f t="shared" si="1"/>
        <v>19.636363636363637</v>
      </c>
      <c r="I15" s="79"/>
      <c r="J15" s="79"/>
      <c r="K15" s="80"/>
      <c r="O15" s="79"/>
      <c r="P15" s="79"/>
      <c r="Q15" s="80"/>
    </row>
    <row r="16" spans="1:17" s="3" customFormat="1" ht="12.75" customHeight="1">
      <c r="A16" s="53" t="s">
        <v>14</v>
      </c>
      <c r="B16" s="59">
        <v>1</v>
      </c>
      <c r="C16" s="55">
        <v>851</v>
      </c>
      <c r="D16" s="56">
        <v>439</v>
      </c>
      <c r="E16" s="56">
        <v>412</v>
      </c>
      <c r="F16" s="57">
        <v>114</v>
      </c>
      <c r="G16" s="57">
        <v>61</v>
      </c>
      <c r="H16" s="34">
        <f t="shared" si="1"/>
        <v>13.950819672131148</v>
      </c>
      <c r="I16" s="79"/>
      <c r="J16" s="79"/>
      <c r="K16" s="80"/>
      <c r="O16" s="79"/>
      <c r="P16" s="79"/>
      <c r="Q16" s="80"/>
    </row>
    <row r="17" spans="1:17" s="3" customFormat="1" ht="12.75" customHeight="1">
      <c r="A17" s="53" t="s">
        <v>15</v>
      </c>
      <c r="B17" s="59">
        <v>1</v>
      </c>
      <c r="C17" s="55">
        <v>160</v>
      </c>
      <c r="D17" s="56">
        <v>102</v>
      </c>
      <c r="E17" s="56">
        <v>58</v>
      </c>
      <c r="F17" s="57">
        <v>20</v>
      </c>
      <c r="G17" s="57">
        <v>9</v>
      </c>
      <c r="H17" s="34">
        <f t="shared" si="1"/>
        <v>17.77777777777778</v>
      </c>
      <c r="I17" s="79"/>
      <c r="J17" s="79"/>
      <c r="K17" s="80"/>
      <c r="O17" s="79"/>
      <c r="P17" s="79"/>
      <c r="Q17" s="80"/>
    </row>
    <row r="18" spans="1:17" s="3" customFormat="1" ht="12.75" customHeight="1">
      <c r="A18" s="53" t="s">
        <v>24</v>
      </c>
      <c r="B18" s="59">
        <v>1</v>
      </c>
      <c r="C18" s="55">
        <v>1662</v>
      </c>
      <c r="D18" s="56">
        <v>865</v>
      </c>
      <c r="E18" s="56">
        <v>797</v>
      </c>
      <c r="F18" s="57">
        <v>294</v>
      </c>
      <c r="G18" s="57">
        <v>172</v>
      </c>
      <c r="H18" s="34">
        <f t="shared" si="1"/>
        <v>9.662790697674419</v>
      </c>
      <c r="I18" s="79"/>
      <c r="J18" s="79"/>
      <c r="K18" s="80"/>
      <c r="O18" s="79"/>
      <c r="P18" s="79"/>
      <c r="Q18" s="80"/>
    </row>
    <row r="19" spans="1:17" s="3" customFormat="1" ht="12.75" customHeight="1">
      <c r="A19" s="53" t="s">
        <v>43</v>
      </c>
      <c r="B19" s="59" t="s">
        <v>32</v>
      </c>
      <c r="C19" s="47">
        <v>65</v>
      </c>
      <c r="D19" s="47">
        <v>33</v>
      </c>
      <c r="E19" s="47">
        <v>32</v>
      </c>
      <c r="F19" s="57" t="s">
        <v>42</v>
      </c>
      <c r="G19" s="57" t="s">
        <v>42</v>
      </c>
      <c r="H19" s="34" t="s">
        <v>32</v>
      </c>
      <c r="I19" s="79"/>
      <c r="J19" s="79"/>
      <c r="K19" s="80"/>
      <c r="O19" s="79"/>
      <c r="P19" s="79"/>
      <c r="Q19" s="80"/>
    </row>
    <row r="20" spans="1:17" s="3" customFormat="1" ht="12.75" customHeight="1">
      <c r="A20" s="53" t="s">
        <v>27</v>
      </c>
      <c r="B20" s="47">
        <v>1</v>
      </c>
      <c r="C20" s="47">
        <v>203</v>
      </c>
      <c r="D20" s="56">
        <v>108</v>
      </c>
      <c r="E20" s="56">
        <v>95</v>
      </c>
      <c r="F20" s="57">
        <v>44</v>
      </c>
      <c r="G20" s="57">
        <v>19</v>
      </c>
      <c r="H20" s="34">
        <f t="shared" si="1"/>
        <v>10.68421052631579</v>
      </c>
      <c r="I20" s="79"/>
      <c r="J20" s="79"/>
      <c r="K20" s="80"/>
      <c r="O20" s="79"/>
      <c r="P20" s="79"/>
      <c r="Q20" s="80"/>
    </row>
    <row r="21" spans="1:17" s="3" customFormat="1" ht="12.75" customHeight="1">
      <c r="A21" s="53" t="s">
        <v>28</v>
      </c>
      <c r="B21" s="47">
        <v>1</v>
      </c>
      <c r="C21" s="55">
        <v>491</v>
      </c>
      <c r="D21" s="56">
        <v>234</v>
      </c>
      <c r="E21" s="56">
        <v>257</v>
      </c>
      <c r="F21" s="57">
        <v>83</v>
      </c>
      <c r="G21" s="57">
        <v>43</v>
      </c>
      <c r="H21" s="34">
        <f t="shared" si="1"/>
        <v>11.418604651162791</v>
      </c>
      <c r="I21" s="79"/>
      <c r="J21" s="79"/>
      <c r="K21" s="80"/>
      <c r="L21" s="60"/>
      <c r="O21" s="79"/>
      <c r="P21" s="79"/>
      <c r="Q21" s="80"/>
    </row>
    <row r="22" spans="1:17" s="3" customFormat="1" ht="12.75" customHeight="1">
      <c r="A22" s="53" t="s">
        <v>44</v>
      </c>
      <c r="B22" s="47">
        <v>1</v>
      </c>
      <c r="C22" s="55">
        <v>38</v>
      </c>
      <c r="D22" s="47">
        <v>24</v>
      </c>
      <c r="E22" s="56">
        <v>14</v>
      </c>
      <c r="F22" s="57">
        <v>7</v>
      </c>
      <c r="G22" s="57">
        <v>7</v>
      </c>
      <c r="H22" s="34">
        <f t="shared" si="1"/>
        <v>5.428571428571429</v>
      </c>
      <c r="I22" s="79"/>
      <c r="J22" s="79"/>
      <c r="K22" s="80"/>
      <c r="O22" s="79"/>
      <c r="P22" s="79"/>
      <c r="Q22" s="80"/>
    </row>
    <row r="23" spans="1:17" ht="12.75" customHeight="1">
      <c r="A23" s="53" t="s">
        <v>16</v>
      </c>
      <c r="B23" s="54">
        <v>2</v>
      </c>
      <c r="C23" s="55">
        <v>8368</v>
      </c>
      <c r="D23" s="56">
        <v>4355</v>
      </c>
      <c r="E23" s="56">
        <v>4013</v>
      </c>
      <c r="F23" s="85">
        <v>1062</v>
      </c>
      <c r="G23" s="57">
        <v>519</v>
      </c>
      <c r="H23" s="34">
        <f t="shared" si="1"/>
        <v>16.1233140655106</v>
      </c>
      <c r="I23" s="79"/>
      <c r="J23" s="79"/>
      <c r="K23" s="80"/>
      <c r="O23" s="79"/>
      <c r="P23" s="79"/>
      <c r="Q23" s="80"/>
    </row>
    <row r="24" spans="1:17" ht="12.75" customHeight="1">
      <c r="A24" s="53" t="s">
        <v>17</v>
      </c>
      <c r="B24" s="54">
        <v>1</v>
      </c>
      <c r="C24" s="55">
        <v>402</v>
      </c>
      <c r="D24" s="56">
        <v>208</v>
      </c>
      <c r="E24" s="56">
        <v>194</v>
      </c>
      <c r="F24" s="57">
        <v>58</v>
      </c>
      <c r="G24" s="57">
        <v>29</v>
      </c>
      <c r="H24" s="34">
        <f t="shared" si="1"/>
        <v>13.862068965517242</v>
      </c>
      <c r="I24" s="79"/>
      <c r="J24" s="79"/>
      <c r="K24" s="80"/>
      <c r="O24" s="79"/>
      <c r="P24" s="79"/>
      <c r="Q24" s="80"/>
    </row>
    <row r="25" spans="1:17" ht="12.75" customHeight="1">
      <c r="A25" s="88" t="s">
        <v>45</v>
      </c>
      <c r="B25" s="54">
        <v>1</v>
      </c>
      <c r="C25" s="55">
        <v>9</v>
      </c>
      <c r="D25" s="47">
        <v>5</v>
      </c>
      <c r="E25" s="56">
        <v>4</v>
      </c>
      <c r="F25" s="57">
        <v>2</v>
      </c>
      <c r="G25" s="57">
        <v>2</v>
      </c>
      <c r="H25" s="34">
        <f t="shared" si="1"/>
        <v>4.5</v>
      </c>
      <c r="I25" s="79"/>
      <c r="J25" s="79"/>
      <c r="K25" s="80"/>
      <c r="O25" s="79"/>
      <c r="P25" s="79"/>
      <c r="Q25" s="80"/>
    </row>
    <row r="26" spans="1:17" ht="12.75" customHeight="1">
      <c r="A26" s="88" t="s">
        <v>18</v>
      </c>
      <c r="B26" s="54">
        <v>1</v>
      </c>
      <c r="C26" s="55">
        <v>781</v>
      </c>
      <c r="D26" s="56">
        <v>404</v>
      </c>
      <c r="E26" s="56">
        <v>377</v>
      </c>
      <c r="F26" s="57">
        <v>88</v>
      </c>
      <c r="G26" s="57">
        <v>37</v>
      </c>
      <c r="H26" s="34">
        <f t="shared" si="1"/>
        <v>21.10810810810811</v>
      </c>
      <c r="I26" s="79"/>
      <c r="J26" s="79"/>
      <c r="K26" s="80"/>
      <c r="O26" s="79"/>
      <c r="P26" s="79"/>
      <c r="Q26" s="80"/>
    </row>
    <row r="27" spans="1:17" ht="12.75" customHeight="1">
      <c r="A27" s="53" t="s">
        <v>54</v>
      </c>
      <c r="B27" s="82" t="s">
        <v>32</v>
      </c>
      <c r="C27" s="55">
        <v>182</v>
      </c>
      <c r="D27" s="56">
        <v>106</v>
      </c>
      <c r="E27" s="56">
        <v>76</v>
      </c>
      <c r="F27" s="57" t="s">
        <v>32</v>
      </c>
      <c r="G27" s="57" t="s">
        <v>32</v>
      </c>
      <c r="H27" s="34" t="s">
        <v>32</v>
      </c>
      <c r="I27" s="79"/>
      <c r="J27" s="79"/>
      <c r="K27" s="80"/>
      <c r="O27" s="79"/>
      <c r="P27" s="79"/>
      <c r="Q27" s="80"/>
    </row>
    <row r="28" spans="1:17" ht="12.75" customHeight="1">
      <c r="A28" s="88" t="s">
        <v>19</v>
      </c>
      <c r="B28" s="54">
        <v>1</v>
      </c>
      <c r="C28" s="55">
        <v>443</v>
      </c>
      <c r="D28" s="56">
        <v>250</v>
      </c>
      <c r="E28" s="56">
        <v>193</v>
      </c>
      <c r="F28" s="57">
        <v>61</v>
      </c>
      <c r="G28" s="57">
        <v>37</v>
      </c>
      <c r="H28" s="34">
        <f t="shared" si="1"/>
        <v>11.972972972972974</v>
      </c>
      <c r="I28" s="79"/>
      <c r="J28" s="79"/>
      <c r="K28" s="80"/>
      <c r="O28" s="79"/>
      <c r="P28" s="79"/>
      <c r="Q28" s="80"/>
    </row>
    <row r="29" spans="1:17" s="3" customFormat="1" ht="12.75" customHeight="1">
      <c r="A29" s="88" t="s">
        <v>46</v>
      </c>
      <c r="B29" s="59" t="s">
        <v>32</v>
      </c>
      <c r="C29" s="47">
        <v>59</v>
      </c>
      <c r="D29" s="47">
        <v>21</v>
      </c>
      <c r="E29" s="47">
        <v>38</v>
      </c>
      <c r="F29" s="57" t="s">
        <v>42</v>
      </c>
      <c r="G29" s="57" t="s">
        <v>42</v>
      </c>
      <c r="H29" s="34" t="s">
        <v>32</v>
      </c>
      <c r="I29" s="58"/>
      <c r="J29" s="79"/>
      <c r="O29" s="45"/>
      <c r="P29" s="45"/>
      <c r="Q29" s="45"/>
    </row>
    <row r="30" spans="1:10" ht="12.75" customHeight="1">
      <c r="A30" s="61" t="s">
        <v>21</v>
      </c>
      <c r="B30" s="62">
        <v>21</v>
      </c>
      <c r="C30" s="84">
        <f>SUM(C6:C29)</f>
        <v>20722</v>
      </c>
      <c r="D30" s="83">
        <f>SUM(D6:D29)</f>
        <v>10806</v>
      </c>
      <c r="E30" s="83">
        <f>SUM(E6:E29)</f>
        <v>9916</v>
      </c>
      <c r="F30" s="83">
        <f>+F6+F7+F8+F9+F10+F11+F13+F14+F15+F16+F17+F18+F20+F21+F22+F23+F24+F25+F26+F28</f>
        <v>2633</v>
      </c>
      <c r="G30" s="83">
        <f>SUM(G6:G29)</f>
        <v>1335</v>
      </c>
      <c r="H30" s="35">
        <f t="shared" si="1"/>
        <v>15.522097378277154</v>
      </c>
      <c r="I30" s="58"/>
      <c r="J30" s="79"/>
    </row>
    <row r="31" spans="1:10" ht="12.75" customHeight="1">
      <c r="A31" s="101"/>
      <c r="B31" s="102"/>
      <c r="C31" s="102"/>
      <c r="D31" s="102"/>
      <c r="E31" s="102"/>
      <c r="F31" s="102"/>
      <c r="G31" s="102"/>
      <c r="H31" s="63"/>
      <c r="I31" s="58"/>
      <c r="J31" s="79"/>
    </row>
    <row r="32" spans="1:10" ht="12.75" customHeight="1">
      <c r="A32" s="47" t="s">
        <v>7</v>
      </c>
      <c r="B32" s="27">
        <v>2</v>
      </c>
      <c r="C32" s="48">
        <v>53</v>
      </c>
      <c r="D32" s="64">
        <v>31</v>
      </c>
      <c r="E32" s="64">
        <v>22</v>
      </c>
      <c r="F32" s="57">
        <v>6</v>
      </c>
      <c r="G32" s="57">
        <v>2</v>
      </c>
      <c r="H32" s="34">
        <f>C32/G32</f>
        <v>26.5</v>
      </c>
      <c r="I32" s="58"/>
      <c r="J32" s="79"/>
    </row>
    <row r="33" spans="1:10" ht="12.75" customHeight="1">
      <c r="A33" s="47" t="s">
        <v>9</v>
      </c>
      <c r="B33" s="27">
        <v>4</v>
      </c>
      <c r="C33" s="48">
        <v>74</v>
      </c>
      <c r="D33" s="64">
        <v>43</v>
      </c>
      <c r="E33" s="64">
        <v>31</v>
      </c>
      <c r="F33" s="57">
        <v>29</v>
      </c>
      <c r="G33" s="57">
        <v>10</v>
      </c>
      <c r="H33" s="34">
        <f aca="true" t="shared" si="2" ref="H33:H39">C33/G33</f>
        <v>7.4</v>
      </c>
      <c r="I33" s="58"/>
      <c r="J33" s="79"/>
    </row>
    <row r="34" spans="1:10" ht="12.75" customHeight="1">
      <c r="A34" s="47" t="s">
        <v>14</v>
      </c>
      <c r="B34" s="27">
        <v>1</v>
      </c>
      <c r="C34" s="48">
        <v>76</v>
      </c>
      <c r="D34" s="64">
        <v>33</v>
      </c>
      <c r="E34" s="64">
        <v>43</v>
      </c>
      <c r="F34" s="57">
        <v>6</v>
      </c>
      <c r="G34" s="57">
        <v>5</v>
      </c>
      <c r="H34" s="34">
        <f t="shared" si="2"/>
        <v>15.2</v>
      </c>
      <c r="I34" s="58"/>
      <c r="J34" s="79"/>
    </row>
    <row r="35" spans="1:10" ht="12.75" customHeight="1">
      <c r="A35" s="47" t="s">
        <v>24</v>
      </c>
      <c r="B35" s="27">
        <v>1</v>
      </c>
      <c r="C35" s="48">
        <v>20</v>
      </c>
      <c r="D35" s="64">
        <v>11</v>
      </c>
      <c r="E35" s="64">
        <v>9</v>
      </c>
      <c r="F35" s="57">
        <v>8</v>
      </c>
      <c r="G35" s="57">
        <v>5</v>
      </c>
      <c r="H35" s="34">
        <f t="shared" si="2"/>
        <v>4</v>
      </c>
      <c r="I35" s="58"/>
      <c r="J35" s="79"/>
    </row>
    <row r="36" spans="1:10" ht="12.75" customHeight="1">
      <c r="A36" s="47" t="s">
        <v>16</v>
      </c>
      <c r="B36" s="27">
        <v>12</v>
      </c>
      <c r="C36" s="48">
        <v>311</v>
      </c>
      <c r="D36" s="64">
        <v>179</v>
      </c>
      <c r="E36" s="64">
        <v>132</v>
      </c>
      <c r="F36" s="57">
        <v>94</v>
      </c>
      <c r="G36" s="57">
        <v>46</v>
      </c>
      <c r="H36" s="34">
        <f t="shared" si="2"/>
        <v>6.760869565217392</v>
      </c>
      <c r="I36" s="58"/>
      <c r="J36" s="79"/>
    </row>
    <row r="37" spans="1:10" ht="12.75" customHeight="1">
      <c r="A37" s="47" t="s">
        <v>18</v>
      </c>
      <c r="B37" s="27">
        <v>2</v>
      </c>
      <c r="C37" s="48">
        <v>41</v>
      </c>
      <c r="D37" s="64">
        <v>27</v>
      </c>
      <c r="E37" s="64">
        <v>14</v>
      </c>
      <c r="F37" s="57">
        <v>8</v>
      </c>
      <c r="G37" s="57">
        <v>3</v>
      </c>
      <c r="H37" s="34">
        <f t="shared" si="2"/>
        <v>13.666666666666666</v>
      </c>
      <c r="I37" s="58"/>
      <c r="J37" s="79"/>
    </row>
    <row r="38" spans="1:11" ht="12.75" customHeight="1">
      <c r="A38" s="65" t="s">
        <v>19</v>
      </c>
      <c r="B38" s="66">
        <v>1</v>
      </c>
      <c r="C38" s="67">
        <v>21</v>
      </c>
      <c r="D38" s="68">
        <v>12</v>
      </c>
      <c r="E38" s="68">
        <v>9</v>
      </c>
      <c r="F38" s="69">
        <v>3</v>
      </c>
      <c r="G38" s="70">
        <v>1</v>
      </c>
      <c r="H38" s="34">
        <f t="shared" si="2"/>
        <v>21</v>
      </c>
      <c r="I38" s="58"/>
      <c r="J38" s="79"/>
      <c r="K38" s="14"/>
    </row>
    <row r="39" spans="1:11" ht="12.75" customHeight="1">
      <c r="A39" s="61" t="s">
        <v>58</v>
      </c>
      <c r="B39" s="71">
        <v>23</v>
      </c>
      <c r="C39" s="72">
        <f>SUM(C32:C38)</f>
        <v>596</v>
      </c>
      <c r="D39" s="73">
        <f>SUM(D32:D38)</f>
        <v>336</v>
      </c>
      <c r="E39" s="73">
        <f>SUM(E32:E38)</f>
        <v>260</v>
      </c>
      <c r="F39" s="71">
        <f>SUM(F32:F38)</f>
        <v>154</v>
      </c>
      <c r="G39" s="71">
        <f>SUM(G32:G38)</f>
        <v>72</v>
      </c>
      <c r="H39" s="35">
        <f t="shared" si="2"/>
        <v>8.277777777777779</v>
      </c>
      <c r="I39" s="58"/>
      <c r="J39" s="79"/>
      <c r="K39" s="14"/>
    </row>
    <row r="40" spans="1:10" ht="12.75" customHeight="1">
      <c r="A40" s="90"/>
      <c r="B40" s="91"/>
      <c r="C40" s="91"/>
      <c r="D40" s="91"/>
      <c r="E40" s="91"/>
      <c r="F40" s="91"/>
      <c r="G40" s="91"/>
      <c r="H40" s="74"/>
      <c r="I40" s="58"/>
      <c r="J40" s="79"/>
    </row>
    <row r="41" spans="1:11" ht="12.75" customHeight="1">
      <c r="A41" s="75" t="s">
        <v>22</v>
      </c>
      <c r="B41" s="76">
        <f>B30+B39</f>
        <v>44</v>
      </c>
      <c r="C41" s="86">
        <f>C30+C39</f>
        <v>21318</v>
      </c>
      <c r="D41" s="86">
        <f>D30+D39</f>
        <v>11142</v>
      </c>
      <c r="E41" s="86">
        <f>E30+E39</f>
        <v>10176</v>
      </c>
      <c r="F41" s="86">
        <f>+F30+F39</f>
        <v>2787</v>
      </c>
      <c r="G41" s="86">
        <f>+G30+G39</f>
        <v>1407</v>
      </c>
      <c r="H41" s="35">
        <f>C41/G41</f>
        <v>15.15138592750533</v>
      </c>
      <c r="I41" s="58"/>
      <c r="J41" s="79"/>
      <c r="K41" s="32"/>
    </row>
    <row r="42" spans="1:10" ht="14.25">
      <c r="A42" s="77" t="s">
        <v>47</v>
      </c>
      <c r="B42" s="3"/>
      <c r="C42" s="3"/>
      <c r="D42" s="3"/>
      <c r="E42" s="3"/>
      <c r="F42" s="3"/>
      <c r="G42" s="3"/>
      <c r="H42" s="31"/>
      <c r="I42" s="3"/>
      <c r="J42" s="3"/>
    </row>
    <row r="43" ht="14.25">
      <c r="A43" s="78" t="s">
        <v>53</v>
      </c>
    </row>
    <row r="44" spans="1:8" ht="14.25">
      <c r="A44" s="78" t="s">
        <v>59</v>
      </c>
      <c r="B44" s="78"/>
      <c r="C44" s="78"/>
      <c r="D44" s="78"/>
      <c r="E44" s="78"/>
      <c r="F44" s="78"/>
      <c r="G44" s="78"/>
      <c r="H44" s="78"/>
    </row>
    <row r="45" spans="4:5" ht="12.75">
      <c r="D45" s="14"/>
      <c r="E45" s="14"/>
    </row>
    <row r="46" ht="12.75">
      <c r="G46" s="81"/>
    </row>
    <row r="48" spans="2:7" ht="12.75">
      <c r="B48" s="32"/>
      <c r="D48" s="32"/>
      <c r="E48" s="32"/>
      <c r="F48" s="32"/>
      <c r="G48" s="32"/>
    </row>
  </sheetData>
  <sheetProtection/>
  <mergeCells count="7">
    <mergeCell ref="A40:G40"/>
    <mergeCell ref="A4:A5"/>
    <mergeCell ref="B4:B5"/>
    <mergeCell ref="C4:E4"/>
    <mergeCell ref="F4:G4"/>
    <mergeCell ref="H4:H5"/>
    <mergeCell ref="A31:G31"/>
  </mergeCells>
  <printOptions/>
  <pageMargins left="0.7" right="0.7" top="0.75" bottom="0.75" header="0.3" footer="0.3"/>
  <pageSetup horizontalDpi="600" verticalDpi="600" orientation="portrait" paperSize="9" r:id="rId1"/>
  <ignoredErrors>
    <ignoredError sqref="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2021-01-13T11:28:09Z</cp:lastPrinted>
  <dcterms:created xsi:type="dcterms:W3CDTF">2011-10-11T18:14:30Z</dcterms:created>
  <dcterms:modified xsi:type="dcterms:W3CDTF">2021-02-09T11:02:14Z</dcterms:modified>
  <cp:category/>
  <cp:version/>
  <cp:contentType/>
  <cp:contentStatus/>
</cp:coreProperties>
</file>