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Sheet1" sheetId="1" r:id="rId1"/>
    <sheet name="Sheet2" sheetId="2" r:id="rId2"/>
  </sheets>
  <definedNames>
    <definedName name="_GoBack" localSheetId="1">'Sheet2'!#REF!</definedName>
    <definedName name="_Hlk339196045" localSheetId="0">'Sheet1'!#REF!</definedName>
  </definedNames>
  <calcPr fullCalcOnLoad="1"/>
</workbook>
</file>

<file path=xl/sharedStrings.xml><?xml version="1.0" encoding="utf-8"?>
<sst xmlns="http://schemas.openxmlformats.org/spreadsheetml/2006/main" count="113" uniqueCount="104">
  <si>
    <t>Dolasci turista</t>
  </si>
  <si>
    <t>Noćenja turista</t>
  </si>
  <si>
    <t>Strani</t>
  </si>
  <si>
    <t>Domaći</t>
  </si>
  <si>
    <t>Ukupno</t>
  </si>
  <si>
    <t>(3)=(1)+(2)</t>
  </si>
  <si>
    <t>Struktura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</si>
  <si>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</si>
  <si>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</si>
  <si>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</si>
  <si>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</si>
  <si>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</si>
  <si>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</si>
  <si>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</si>
  <si>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</si>
  <si>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</si>
  <si>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</si>
  <si>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</si>
  <si>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</si>
  <si>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</si>
  <si>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</si>
  <si>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</si>
  <si>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</si>
  <si>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</si>
  <si>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</si>
  <si>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Struktura , u %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</si>
  <si>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</si>
  <si>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</si>
  <si>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</si>
  <si>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</si>
  <si>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</si>
  <si>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</si>
  <si>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</si>
  <si>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</si>
  <si>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</si>
  <si>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</si>
  <si>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</si>
  <si>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</si>
  <si>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</si>
  <si>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</si>
  <si>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</si>
  <si>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</si>
  <si>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</si>
  <si>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</si>
  <si>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</si>
  <si>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</si>
  <si>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</si>
  <si>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Norveška</t>
  </si>
  <si>
    <t>Njemačka</t>
  </si>
  <si>
    <t>Poljska</t>
  </si>
  <si>
    <t>Portugalija</t>
  </si>
  <si>
    <t>Rumunija</t>
  </si>
  <si>
    <t>Slovačka</t>
  </si>
  <si>
    <t>Slovenija</t>
  </si>
  <si>
    <t>Švedska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</si>
  <si>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</si>
  <si>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</si>
  <si>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</si>
  <si>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</si>
  <si>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</si>
  <si>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</si>
  <si>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</si>
  <si>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</si>
  <si>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</si>
  <si>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Novi Zeland</t>
  </si>
  <si>
    <t>SAD</t>
  </si>
  <si>
    <t>Podgorica</t>
  </si>
  <si>
    <t>Bijelo Polje</t>
  </si>
  <si>
    <t>Island</t>
  </si>
  <si>
    <t>Žabljak</t>
  </si>
  <si>
    <t>Kipar</t>
  </si>
  <si>
    <t>Malta</t>
  </si>
  <si>
    <t>Ujedinjeno Kraljevstvo</t>
  </si>
  <si>
    <t>Ostale afričke zemlje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</si>
  <si>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</si>
  <si>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</si>
  <si>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</si>
  <si>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</si>
  <si>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</si>
  <si>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</si>
  <si>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Indija</t>
  </si>
  <si>
    <t>Azerbejdžan</t>
  </si>
  <si>
    <t>Ostale azijske zemlje</t>
  </si>
  <si>
    <t>Ostale zemlje Okeanije</t>
  </si>
  <si>
    <t>Opština</t>
  </si>
  <si>
    <t>Plav</t>
  </si>
  <si>
    <t>Andrijevica</t>
  </si>
  <si>
    <t>Mojkovac</t>
  </si>
  <si>
    <t>Šavnik</t>
  </si>
  <si>
    <t>Češka</t>
  </si>
  <si>
    <t>Republika Sjeverna Makedonija</t>
  </si>
  <si>
    <t>Srbija</t>
  </si>
  <si>
    <t>Švajcarska uključujući Lihtenštajn</t>
  </si>
  <si>
    <t>Koreja, Republika (Južna Koreja)</t>
  </si>
  <si>
    <t>(1)</t>
  </si>
  <si>
    <t>(2)</t>
  </si>
  <si>
    <r>
      <t>[1]</t>
    </r>
    <r>
      <rPr>
        <i/>
        <sz val="9"/>
        <color indexed="8"/>
        <rFont val="Arial"/>
        <family val="2"/>
      </rPr>
      <t xml:space="preserve"> Primarni izvor podataka za obračun dolazaka i noćenja turista u individualnom smještaju, odnosno tzv. „privatnom smještaju“ su podaci Lokalnih turističkih organizacija shodno Zakonu o turističkim organizacijama  Službeni list Crne Gore", br. 073/10 od 10.12.2010, 040/11 od 08.08.2011, 045/14 od 24.10.2014, 042/17 od 30.06.2017, 027/19 od 17.05.2019). Neregistrovani turisti nijesu predmet istraživanja.</t>
    </r>
  </si>
  <si>
    <t>Gusinje</t>
  </si>
  <si>
    <t>Inostranstvo</t>
  </si>
  <si>
    <t>Rusija</t>
  </si>
  <si>
    <t>Južna Afrika</t>
  </si>
  <si>
    <t>Ujedinjeni Arapski Emirati</t>
  </si>
  <si>
    <r>
      <t>Tabela 1. Dolasci i noćenja turista u individualnom smještaju po opštinama, 2022. godina</t>
    </r>
    <r>
      <rPr>
        <b/>
        <sz val="10"/>
        <color indexed="8"/>
        <rFont val="Calibri"/>
        <family val="2"/>
      </rPr>
      <t>¹</t>
    </r>
  </si>
  <si>
    <t>Tabela 2. Dolasci i noćenja stranih turista u individualnom smještaju po zemlji pripadnosti, 2022. godina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</si>
</sst>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#,##0.0"/>
    <numFmt numFmtId="185" formatCode="#,##0.000"/>
    <numFmt numFmtId="186" formatCode="0.00000000"/>
    <numFmt numFmtId="187" formatCode="[$-409]dddd\,\ mmmm\ 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Fill="1" applyBorder="1" applyAlignment="1">
      <alignment horizontal="left" vertical="center" indent="1"/>
    </xf>
    <xf numFmtId="184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184" fontId="52" fillId="0" borderId="0" xfId="0" applyNumberFormat="1" applyFont="1" applyAlignment="1">
      <alignment/>
    </xf>
    <xf numFmtId="0" fontId="53" fillId="0" borderId="0" xfId="0" applyFont="1" applyBorder="1" applyAlignment="1">
      <alignment horizontal="left" indent="1"/>
    </xf>
    <xf numFmtId="0" fontId="54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 quotePrefix="1">
      <alignment horizontal="center" vertical="center"/>
    </xf>
    <xf numFmtId="3" fontId="52" fillId="0" borderId="16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3" fontId="2" fillId="0" borderId="1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/>
    </xf>
    <xf numFmtId="3" fontId="52" fillId="0" borderId="20" xfId="0" applyNumberFormat="1" applyFont="1" applyBorder="1" applyAlignment="1">
      <alignment horizontal="left" vertical="center"/>
    </xf>
    <xf numFmtId="184" fontId="2" fillId="0" borderId="13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/>
    </xf>
    <xf numFmtId="3" fontId="54" fillId="0" borderId="0" xfId="0" applyNumberFormat="1" applyFont="1" applyBorder="1" applyAlignment="1">
      <alignment/>
    </xf>
    <xf numFmtId="3" fontId="54" fillId="33" borderId="23" xfId="0" applyNumberFormat="1" applyFont="1" applyFill="1" applyBorder="1" applyAlignment="1">
      <alignment horizontal="center" vertical="center" wrapText="1"/>
    </xf>
    <xf numFmtId="3" fontId="54" fillId="0" borderId="24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indent="1"/>
    </xf>
    <xf numFmtId="178" fontId="54" fillId="0" borderId="25" xfId="0" applyNumberFormat="1" applyFont="1" applyBorder="1" applyAlignment="1">
      <alignment/>
    </xf>
    <xf numFmtId="178" fontId="54" fillId="0" borderId="26" xfId="0" applyNumberFormat="1" applyFont="1" applyBorder="1" applyAlignment="1">
      <alignment/>
    </xf>
    <xf numFmtId="0" fontId="3" fillId="0" borderId="18" xfId="66" applyFont="1" applyBorder="1">
      <alignment/>
      <protection/>
    </xf>
    <xf numFmtId="0" fontId="3" fillId="0" borderId="20" xfId="66" applyFont="1" applyBorder="1">
      <alignment/>
      <protection/>
    </xf>
    <xf numFmtId="0" fontId="5" fillId="0" borderId="20" xfId="66" applyFont="1" applyBorder="1">
      <alignment/>
      <protection/>
    </xf>
    <xf numFmtId="0" fontId="5" fillId="0" borderId="16" xfId="66" applyFont="1" applyBorder="1">
      <alignment/>
      <protection/>
    </xf>
    <xf numFmtId="3" fontId="3" fillId="0" borderId="27" xfId="66" applyNumberFormat="1" applyFont="1" applyFill="1" applyBorder="1">
      <alignment/>
      <protection/>
    </xf>
    <xf numFmtId="3" fontId="3" fillId="0" borderId="28" xfId="66" applyNumberFormat="1" applyFont="1" applyFill="1" applyBorder="1">
      <alignment/>
      <protection/>
    </xf>
    <xf numFmtId="3" fontId="52" fillId="0" borderId="29" xfId="0" applyNumberFormat="1" applyFont="1" applyFill="1" applyBorder="1" applyAlignment="1">
      <alignment horizontal="right" vertical="center"/>
    </xf>
    <xf numFmtId="3" fontId="52" fillId="0" borderId="30" xfId="0" applyNumberFormat="1" applyFont="1" applyFill="1" applyBorder="1" applyAlignment="1">
      <alignment horizontal="right" vertical="center"/>
    </xf>
    <xf numFmtId="3" fontId="52" fillId="0" borderId="31" xfId="0" applyNumberFormat="1" applyFont="1" applyFill="1" applyBorder="1" applyAlignment="1">
      <alignment horizontal="right" vertical="center"/>
    </xf>
    <xf numFmtId="3" fontId="52" fillId="0" borderId="28" xfId="0" applyNumberFormat="1" applyFont="1" applyFill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184" fontId="52" fillId="0" borderId="25" xfId="0" applyNumberFormat="1" applyFont="1" applyFill="1" applyBorder="1" applyAlignment="1">
      <alignment horizontal="right" vertical="center"/>
    </xf>
    <xf numFmtId="184" fontId="52" fillId="0" borderId="11" xfId="0" applyNumberFormat="1" applyFont="1" applyFill="1" applyBorder="1" applyAlignment="1">
      <alignment horizontal="right" vertical="center"/>
    </xf>
    <xf numFmtId="3" fontId="52" fillId="0" borderId="15" xfId="0" applyNumberFormat="1" applyFont="1" applyFill="1" applyBorder="1" applyAlignment="1">
      <alignment horizontal="right" vertical="center"/>
    </xf>
    <xf numFmtId="184" fontId="52" fillId="0" borderId="28" xfId="0" applyNumberFormat="1" applyFont="1" applyFill="1" applyBorder="1" applyAlignment="1">
      <alignment horizontal="right" vertical="center"/>
    </xf>
    <xf numFmtId="3" fontId="3" fillId="0" borderId="32" xfId="66" applyNumberFormat="1" applyFont="1" applyFill="1" applyBorder="1">
      <alignment/>
      <protection/>
    </xf>
    <xf numFmtId="3" fontId="3" fillId="0" borderId="29" xfId="66" applyNumberFormat="1" applyFont="1" applyFill="1" applyBorder="1">
      <alignment/>
      <protection/>
    </xf>
    <xf numFmtId="178" fontId="54" fillId="0" borderId="26" xfId="0" applyNumberFormat="1" applyFont="1" applyFill="1" applyBorder="1" applyAlignment="1">
      <alignment/>
    </xf>
    <xf numFmtId="178" fontId="54" fillId="0" borderId="25" xfId="0" applyNumberFormat="1" applyFont="1" applyFill="1" applyBorder="1" applyAlignment="1">
      <alignment/>
    </xf>
    <xf numFmtId="3" fontId="5" fillId="0" borderId="29" xfId="66" applyNumberFormat="1" applyFont="1" applyFill="1" applyBorder="1">
      <alignment/>
      <protection/>
    </xf>
    <xf numFmtId="3" fontId="5" fillId="0" borderId="30" xfId="66" applyNumberFormat="1" applyFont="1" applyFill="1" applyBorder="1">
      <alignment/>
      <protection/>
    </xf>
    <xf numFmtId="178" fontId="52" fillId="0" borderId="25" xfId="0" applyNumberFormat="1" applyFont="1" applyFill="1" applyBorder="1" applyAlignment="1">
      <alignment/>
    </xf>
    <xf numFmtId="178" fontId="52" fillId="0" borderId="11" xfId="0" applyNumberFormat="1" applyFont="1" applyFill="1" applyBorder="1" applyAlignment="1">
      <alignment/>
    </xf>
    <xf numFmtId="3" fontId="5" fillId="0" borderId="28" xfId="66" applyNumberFormat="1" applyFont="1" applyFill="1" applyBorder="1">
      <alignment/>
      <protection/>
    </xf>
    <xf numFmtId="3" fontId="5" fillId="0" borderId="15" xfId="66" applyNumberFormat="1" applyFont="1" applyFill="1" applyBorder="1">
      <alignment/>
      <protection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="95" zoomScaleNormal="95" zoomScalePageLayoutView="0" workbookViewId="0" topLeftCell="A1">
      <selection activeCell="S13" sqref="S13"/>
    </sheetView>
  </sheetViews>
  <sheetFormatPr defaultColWidth="9.140625" defaultRowHeight="15"/>
  <cols>
    <col min="1" max="1" width="18.00390625" style="0" customWidth="1"/>
    <col min="2" max="3" width="10.7109375" style="0" customWidth="1"/>
    <col min="4" max="4" width="13.421875" style="0" customWidth="1"/>
    <col min="5" max="5" width="10.7109375" style="0" customWidth="1"/>
    <col min="6" max="6" width="13.8515625" style="0" customWidth="1"/>
    <col min="7" max="7" width="12.421875" style="0" customWidth="1"/>
    <col min="8" max="8" width="13.28125" style="0" customWidth="1"/>
    <col min="9" max="9" width="10.7109375" style="0" customWidth="1"/>
  </cols>
  <sheetData>
    <row r="1" spans="1:19" ht="15">
      <c r="A1" s="9" t="s">
        <v>102</v>
      </c>
      <c r="B1" s="10"/>
      <c r="C1" s="10"/>
      <c r="D1" s="10"/>
      <c r="E1" s="10"/>
      <c r="F1" s="10"/>
      <c r="G1" s="10"/>
      <c r="H1" s="10"/>
      <c r="L1" s="9"/>
      <c r="M1" s="9"/>
      <c r="N1" s="10"/>
      <c r="O1" s="10"/>
      <c r="P1" s="10"/>
      <c r="Q1" s="10"/>
      <c r="R1" s="10"/>
      <c r="S1" s="10"/>
    </row>
    <row r="2" spans="1:9" ht="15.75" thickBot="1">
      <c r="A2" s="9"/>
      <c r="B2" s="10"/>
      <c r="C2" s="10"/>
      <c r="D2" s="10"/>
      <c r="E2" s="10"/>
      <c r="F2" s="10"/>
      <c r="G2" s="10"/>
      <c r="H2" s="10"/>
      <c r="I2" s="10"/>
    </row>
    <row r="3" spans="1:9" ht="15.75" customHeight="1" thickBot="1">
      <c r="A3" s="67" t="s">
        <v>84</v>
      </c>
      <c r="B3" s="61" t="s">
        <v>0</v>
      </c>
      <c r="C3" s="62"/>
      <c r="D3" s="62"/>
      <c r="E3" s="63"/>
      <c r="F3" s="64" t="s">
        <v>1</v>
      </c>
      <c r="G3" s="65"/>
      <c r="H3" s="65"/>
      <c r="I3" s="66"/>
    </row>
    <row r="4" spans="1:9" ht="15">
      <c r="A4" s="68"/>
      <c r="B4" s="16" t="s">
        <v>2</v>
      </c>
      <c r="C4" s="14" t="s">
        <v>3</v>
      </c>
      <c r="D4" s="14" t="s">
        <v>4</v>
      </c>
      <c r="E4" s="15" t="s">
        <v>6</v>
      </c>
      <c r="F4" s="16" t="s">
        <v>2</v>
      </c>
      <c r="G4" s="14" t="s">
        <v>3</v>
      </c>
      <c r="H4" s="14" t="s">
        <v>4</v>
      </c>
      <c r="I4" s="15" t="s">
        <v>6</v>
      </c>
    </row>
    <row r="5" spans="1:18" ht="15.75" thickBot="1">
      <c r="A5" s="69"/>
      <c r="B5" s="17" t="s">
        <v>94</v>
      </c>
      <c r="C5" s="11" t="s">
        <v>95</v>
      </c>
      <c r="D5" s="12" t="s">
        <v>5</v>
      </c>
      <c r="E5" s="13" t="s">
        <v>7</v>
      </c>
      <c r="F5" s="17" t="s">
        <v>94</v>
      </c>
      <c r="G5" s="11" t="s">
        <v>95</v>
      </c>
      <c r="H5" s="12" t="s">
        <v>5</v>
      </c>
      <c r="I5" s="13" t="s">
        <v>7</v>
      </c>
      <c r="K5" s="9"/>
      <c r="L5" s="10"/>
      <c r="M5" s="10"/>
      <c r="N5" s="10"/>
      <c r="O5" s="10"/>
      <c r="P5" s="10"/>
      <c r="Q5" s="10"/>
      <c r="R5" s="10"/>
    </row>
    <row r="6" spans="1:18" ht="15">
      <c r="A6" s="23" t="s">
        <v>4</v>
      </c>
      <c r="B6" s="19">
        <v>1010761</v>
      </c>
      <c r="C6" s="20">
        <v>7239</v>
      </c>
      <c r="D6" s="20">
        <v>1018000</v>
      </c>
      <c r="E6" s="26">
        <v>100</v>
      </c>
      <c r="F6" s="22">
        <v>8080353</v>
      </c>
      <c r="G6" s="20">
        <v>32740</v>
      </c>
      <c r="H6" s="20">
        <v>8113093</v>
      </c>
      <c r="I6" s="26">
        <f>H6/H6*100</f>
        <v>100</v>
      </c>
      <c r="L6" s="1"/>
      <c r="M6" s="1"/>
      <c r="N6" s="1"/>
      <c r="P6" s="1"/>
      <c r="Q6" s="1"/>
      <c r="R6" s="1"/>
    </row>
    <row r="7" spans="1:18" ht="15">
      <c r="A7" s="25" t="s">
        <v>86</v>
      </c>
      <c r="B7" s="42">
        <v>163</v>
      </c>
      <c r="C7" s="44">
        <v>0</v>
      </c>
      <c r="D7" s="44">
        <v>163</v>
      </c>
      <c r="E7" s="47">
        <f>D7/D6*100</f>
        <v>0.01601178781925344</v>
      </c>
      <c r="F7" s="45">
        <v>2302</v>
      </c>
      <c r="G7" s="44">
        <v>0</v>
      </c>
      <c r="H7" s="44">
        <v>2302</v>
      </c>
      <c r="I7" s="47">
        <f>H7/$H$6*100</f>
        <v>0.02837388897181383</v>
      </c>
      <c r="L7" s="3"/>
      <c r="M7" s="5"/>
      <c r="N7" s="1"/>
      <c r="P7" s="1"/>
      <c r="Q7" s="1"/>
      <c r="R7" s="1"/>
    </row>
    <row r="8" spans="1:18" ht="15">
      <c r="A8" s="25" t="s">
        <v>10</v>
      </c>
      <c r="B8" s="42">
        <v>130391</v>
      </c>
      <c r="C8" s="44">
        <v>311</v>
      </c>
      <c r="D8" s="44">
        <v>130702</v>
      </c>
      <c r="E8" s="47">
        <f>D8/D6*100</f>
        <v>12.83909626719057</v>
      </c>
      <c r="F8" s="45">
        <v>1527200</v>
      </c>
      <c r="G8" s="44">
        <v>1982</v>
      </c>
      <c r="H8" s="44">
        <v>1529182</v>
      </c>
      <c r="I8" s="47">
        <f aca="true" t="shared" si="0" ref="I8:I24">H8/$H$6*100</f>
        <v>18.848323321327637</v>
      </c>
      <c r="L8" s="3"/>
      <c r="M8" s="5"/>
      <c r="N8" s="1"/>
      <c r="P8" s="1"/>
      <c r="Q8" s="1"/>
      <c r="R8" s="1"/>
    </row>
    <row r="9" spans="1:18" ht="15">
      <c r="A9" s="25" t="s">
        <v>17</v>
      </c>
      <c r="B9" s="42">
        <v>227</v>
      </c>
      <c r="C9" s="44">
        <v>134</v>
      </c>
      <c r="D9" s="44">
        <v>361</v>
      </c>
      <c r="E9" s="47">
        <f>D9/D6*100</f>
        <v>0.03546168958742633</v>
      </c>
      <c r="F9" s="45">
        <v>227</v>
      </c>
      <c r="G9" s="44">
        <v>134</v>
      </c>
      <c r="H9" s="44">
        <v>361</v>
      </c>
      <c r="I9" s="47">
        <f t="shared" si="0"/>
        <v>0.004449597705831795</v>
      </c>
      <c r="L9" s="3"/>
      <c r="M9" s="5"/>
      <c r="N9" s="1"/>
      <c r="P9" s="1"/>
      <c r="Q9" s="1"/>
      <c r="R9" s="1"/>
    </row>
    <row r="10" spans="1:18" ht="15">
      <c r="A10" s="25" t="s">
        <v>67</v>
      </c>
      <c r="B10" s="42">
        <v>872</v>
      </c>
      <c r="C10" s="44">
        <v>0</v>
      </c>
      <c r="D10" s="44">
        <v>872</v>
      </c>
      <c r="E10" s="47">
        <f>786/D6*100</f>
        <v>0.07721021611001964</v>
      </c>
      <c r="F10" s="45">
        <v>10670</v>
      </c>
      <c r="G10" s="44">
        <v>0</v>
      </c>
      <c r="H10" s="44">
        <v>10670</v>
      </c>
      <c r="I10" s="47">
        <f t="shared" si="0"/>
        <v>0.13151581030810322</v>
      </c>
      <c r="L10" s="3"/>
      <c r="M10" s="5"/>
      <c r="N10" s="1"/>
      <c r="P10" s="1"/>
      <c r="Q10" s="1"/>
      <c r="R10" s="1"/>
    </row>
    <row r="11" spans="1:18" ht="15">
      <c r="A11" s="25" t="s">
        <v>8</v>
      </c>
      <c r="B11" s="42">
        <v>228025</v>
      </c>
      <c r="C11" s="44">
        <v>641</v>
      </c>
      <c r="D11" s="44">
        <v>228666</v>
      </c>
      <c r="E11" s="47">
        <f>D11/D6*100</f>
        <v>22.462278978388998</v>
      </c>
      <c r="F11" s="45">
        <v>1343114</v>
      </c>
      <c r="G11" s="44">
        <v>2773</v>
      </c>
      <c r="H11" s="44">
        <v>1345887</v>
      </c>
      <c r="I11" s="47">
        <f t="shared" si="0"/>
        <v>16.58907398201894</v>
      </c>
      <c r="L11" s="3"/>
      <c r="M11" s="5"/>
      <c r="N11" s="1"/>
      <c r="P11" s="1"/>
      <c r="Q11" s="1"/>
      <c r="R11" s="1"/>
    </row>
    <row r="12" spans="1:18" ht="15">
      <c r="A12" s="25" t="s">
        <v>12</v>
      </c>
      <c r="B12" s="42">
        <v>1534</v>
      </c>
      <c r="C12" s="44">
        <v>0</v>
      </c>
      <c r="D12" s="44">
        <v>1534</v>
      </c>
      <c r="E12" s="47">
        <f>D12/D6*100</f>
        <v>0.1506876227897839</v>
      </c>
      <c r="F12" s="45">
        <v>21806</v>
      </c>
      <c r="G12" s="44">
        <v>0</v>
      </c>
      <c r="H12" s="44">
        <v>21806</v>
      </c>
      <c r="I12" s="47">
        <f t="shared" si="0"/>
        <v>0.2687754226409089</v>
      </c>
      <c r="L12" s="3"/>
      <c r="M12" s="5"/>
      <c r="N12" s="1"/>
      <c r="P12" s="1"/>
      <c r="Q12" s="1"/>
      <c r="R12" s="1"/>
    </row>
    <row r="13" spans="1:18" ht="15">
      <c r="A13" s="25" t="s">
        <v>20</v>
      </c>
      <c r="B13" s="42">
        <v>1262</v>
      </c>
      <c r="C13" s="44">
        <v>3</v>
      </c>
      <c r="D13" s="44">
        <v>1265</v>
      </c>
      <c r="E13" s="47">
        <f>D13/D6*100</f>
        <v>0.12426326129666011</v>
      </c>
      <c r="F13" s="45">
        <v>24339</v>
      </c>
      <c r="G13" s="44">
        <v>65</v>
      </c>
      <c r="H13" s="44">
        <v>24404</v>
      </c>
      <c r="I13" s="47">
        <f t="shared" si="0"/>
        <v>0.30079773521639647</v>
      </c>
      <c r="L13" s="3"/>
      <c r="M13" s="5"/>
      <c r="N13" s="1"/>
      <c r="P13" s="1"/>
      <c r="Q13" s="1"/>
      <c r="R13" s="1"/>
    </row>
    <row r="14" spans="1:18" ht="15">
      <c r="A14" s="25" t="s">
        <v>97</v>
      </c>
      <c r="B14" s="42">
        <v>921</v>
      </c>
      <c r="C14" s="44">
        <v>54</v>
      </c>
      <c r="D14" s="44">
        <v>975</v>
      </c>
      <c r="E14" s="47">
        <f>D14/D6*100</f>
        <v>0.09577603143418467</v>
      </c>
      <c r="F14" s="45">
        <v>6901</v>
      </c>
      <c r="G14" s="44">
        <v>174</v>
      </c>
      <c r="H14" s="44">
        <v>7075</v>
      </c>
      <c r="I14" s="47">
        <f t="shared" si="0"/>
        <v>0.08720471958105251</v>
      </c>
      <c r="L14" s="3"/>
      <c r="M14" s="5"/>
      <c r="N14" s="1"/>
      <c r="P14" s="1"/>
      <c r="Q14" s="1"/>
      <c r="R14" s="1"/>
    </row>
    <row r="15" spans="1:18" ht="15">
      <c r="A15" s="25" t="s">
        <v>14</v>
      </c>
      <c r="B15" s="42">
        <v>195971</v>
      </c>
      <c r="C15" s="44">
        <v>772</v>
      </c>
      <c r="D15" s="44">
        <v>196743</v>
      </c>
      <c r="E15" s="47">
        <f>D15/D6*100</f>
        <v>19.326424361493125</v>
      </c>
      <c r="F15" s="45">
        <v>1976048</v>
      </c>
      <c r="G15" s="44">
        <v>5284</v>
      </c>
      <c r="H15" s="44">
        <v>1981332</v>
      </c>
      <c r="I15" s="47">
        <f t="shared" si="0"/>
        <v>24.421413633493415</v>
      </c>
      <c r="L15" s="3"/>
      <c r="M15" s="5"/>
      <c r="N15" s="1"/>
      <c r="P15" s="1"/>
      <c r="Q15" s="1"/>
      <c r="R15" s="1"/>
    </row>
    <row r="16" spans="1:18" ht="15">
      <c r="A16" s="25" t="s">
        <v>9</v>
      </c>
      <c r="B16" s="42">
        <v>2654</v>
      </c>
      <c r="C16" s="44">
        <v>357</v>
      </c>
      <c r="D16" s="44">
        <v>3011</v>
      </c>
      <c r="E16" s="47">
        <f>D16/D6*100</f>
        <v>0.2957760314341847</v>
      </c>
      <c r="F16" s="45">
        <v>10211</v>
      </c>
      <c r="G16" s="44">
        <v>1105</v>
      </c>
      <c r="H16" s="44">
        <v>11316</v>
      </c>
      <c r="I16" s="47">
        <f t="shared" si="0"/>
        <v>0.13947824830801273</v>
      </c>
      <c r="L16" s="3"/>
      <c r="M16" s="5"/>
      <c r="N16" s="1"/>
      <c r="O16" s="6"/>
      <c r="P16" s="1"/>
      <c r="Q16" s="1"/>
      <c r="R16" s="1"/>
    </row>
    <row r="17" spans="1:18" ht="15">
      <c r="A17" s="25" t="s">
        <v>16</v>
      </c>
      <c r="B17" s="42">
        <v>123854</v>
      </c>
      <c r="C17" s="44">
        <v>319</v>
      </c>
      <c r="D17" s="44">
        <v>124173</v>
      </c>
      <c r="E17" s="47">
        <f>D17/D6*100</f>
        <v>12.197740667976424</v>
      </c>
      <c r="F17" s="45">
        <v>884017</v>
      </c>
      <c r="G17" s="44">
        <v>1472</v>
      </c>
      <c r="H17" s="44">
        <v>885489</v>
      </c>
      <c r="I17" s="47">
        <f t="shared" si="0"/>
        <v>10.91432083916701</v>
      </c>
      <c r="L17" s="3"/>
      <c r="M17" s="5"/>
      <c r="N17" s="1"/>
      <c r="P17" s="1"/>
      <c r="Q17" s="1"/>
      <c r="R17" s="1"/>
    </row>
    <row r="18" spans="1:18" ht="15">
      <c r="A18" s="25" t="s">
        <v>87</v>
      </c>
      <c r="B18" s="42">
        <v>2196</v>
      </c>
      <c r="C18" s="44">
        <v>0</v>
      </c>
      <c r="D18" s="44">
        <v>2196</v>
      </c>
      <c r="E18" s="47">
        <v>0.2</v>
      </c>
      <c r="F18" s="45">
        <v>3828</v>
      </c>
      <c r="G18" s="44">
        <v>0</v>
      </c>
      <c r="H18" s="44">
        <v>3828</v>
      </c>
      <c r="I18" s="47">
        <f t="shared" si="0"/>
        <v>0.04718299173940198</v>
      </c>
      <c r="L18" s="3"/>
      <c r="M18" s="5"/>
      <c r="N18" s="1"/>
      <c r="P18" s="1"/>
      <c r="Q18" s="1"/>
      <c r="R18" s="1"/>
    </row>
    <row r="19" spans="1:18" ht="15">
      <c r="A19" s="25" t="s">
        <v>13</v>
      </c>
      <c r="B19" s="42">
        <v>1633</v>
      </c>
      <c r="C19" s="44">
        <v>187</v>
      </c>
      <c r="D19" s="44">
        <v>1820</v>
      </c>
      <c r="E19" s="47">
        <f>D19/D6*100</f>
        <v>0.1787819253438114</v>
      </c>
      <c r="F19" s="45">
        <v>4926</v>
      </c>
      <c r="G19" s="44">
        <v>337</v>
      </c>
      <c r="H19" s="44">
        <v>5263</v>
      </c>
      <c r="I19" s="47">
        <f t="shared" si="0"/>
        <v>0.0648704507639688</v>
      </c>
      <c r="L19" s="3"/>
      <c r="M19" s="5"/>
      <c r="N19" s="1"/>
      <c r="P19" s="1"/>
      <c r="Q19" s="1"/>
      <c r="R19" s="1"/>
    </row>
    <row r="20" spans="1:18" ht="15">
      <c r="A20" s="25" t="s">
        <v>85</v>
      </c>
      <c r="B20" s="42">
        <v>399</v>
      </c>
      <c r="C20" s="44">
        <v>3</v>
      </c>
      <c r="D20" s="44">
        <v>402</v>
      </c>
      <c r="E20" s="47">
        <f>D20/D6*100</f>
        <v>0.03948919449901768</v>
      </c>
      <c r="F20" s="45">
        <v>5500</v>
      </c>
      <c r="G20" s="44">
        <v>90</v>
      </c>
      <c r="H20" s="44">
        <v>5590</v>
      </c>
      <c r="I20" s="47">
        <f t="shared" si="0"/>
        <v>0.06890097278559484</v>
      </c>
      <c r="L20" s="3"/>
      <c r="M20" s="5"/>
      <c r="N20" s="1"/>
      <c r="P20" s="1"/>
      <c r="Q20" s="1"/>
      <c r="R20" s="1"/>
    </row>
    <row r="21" spans="1:18" ht="15">
      <c r="A21" s="25" t="s">
        <v>18</v>
      </c>
      <c r="B21" s="42">
        <v>1617</v>
      </c>
      <c r="C21" s="44">
        <v>871</v>
      </c>
      <c r="D21" s="44">
        <v>2488</v>
      </c>
      <c r="E21" s="47">
        <f>D21/D6*100</f>
        <v>0.2444007858546169</v>
      </c>
      <c r="F21" s="45">
        <v>4906</v>
      </c>
      <c r="G21" s="44">
        <v>6619</v>
      </c>
      <c r="H21" s="44">
        <v>11525</v>
      </c>
      <c r="I21" s="47">
        <f t="shared" si="0"/>
        <v>0.1420543311903364</v>
      </c>
      <c r="L21" s="3"/>
      <c r="M21" s="5"/>
      <c r="N21" s="1"/>
      <c r="P21" s="1"/>
      <c r="R21" s="1"/>
    </row>
    <row r="22" spans="1:18" ht="15">
      <c r="A22" s="25" t="s">
        <v>66</v>
      </c>
      <c r="B22" s="42">
        <v>7586</v>
      </c>
      <c r="C22" s="44">
        <v>912</v>
      </c>
      <c r="D22" s="44">
        <v>8498</v>
      </c>
      <c r="E22" s="47">
        <f>D22/D6*100</f>
        <v>0.8347740667976423</v>
      </c>
      <c r="F22" s="45">
        <v>25723</v>
      </c>
      <c r="G22" s="44">
        <v>1395</v>
      </c>
      <c r="H22" s="44">
        <v>27118</v>
      </c>
      <c r="I22" s="47">
        <f t="shared" si="0"/>
        <v>0.3342498354203508</v>
      </c>
      <c r="L22" s="3"/>
      <c r="M22" s="5"/>
      <c r="N22" s="1"/>
      <c r="P22" s="1"/>
      <c r="Q22" s="1"/>
      <c r="R22" s="1"/>
    </row>
    <row r="23" spans="1:18" ht="15">
      <c r="A23" s="25" t="s">
        <v>19</v>
      </c>
      <c r="B23" s="42">
        <v>1182</v>
      </c>
      <c r="C23" s="44">
        <v>35</v>
      </c>
      <c r="D23" s="44">
        <v>1217</v>
      </c>
      <c r="E23" s="47">
        <f>D23/D6*100</f>
        <v>0.11954813359528486</v>
      </c>
      <c r="F23" s="45">
        <v>10732</v>
      </c>
      <c r="G23" s="44">
        <v>75</v>
      </c>
      <c r="H23" s="44">
        <v>10807</v>
      </c>
      <c r="I23" s="47">
        <f t="shared" si="0"/>
        <v>0.13320443880034408</v>
      </c>
      <c r="L23" s="3"/>
      <c r="M23" s="5"/>
      <c r="N23" s="1"/>
      <c r="P23" s="1"/>
      <c r="Q23" s="1"/>
      <c r="R23" s="1"/>
    </row>
    <row r="24" spans="1:18" ht="15">
      <c r="A24" s="25" t="s">
        <v>88</v>
      </c>
      <c r="B24" s="42">
        <v>579</v>
      </c>
      <c r="C24" s="44">
        <v>0</v>
      </c>
      <c r="D24" s="44">
        <v>579</v>
      </c>
      <c r="E24" s="47">
        <f>D24/D6*100</f>
        <v>0.0568762278978389</v>
      </c>
      <c r="F24" s="45">
        <v>4219</v>
      </c>
      <c r="G24" s="44">
        <v>0</v>
      </c>
      <c r="H24" s="44">
        <v>4219</v>
      </c>
      <c r="I24" s="47">
        <f t="shared" si="0"/>
        <v>0.05200236210776826</v>
      </c>
      <c r="L24" s="3"/>
      <c r="M24" s="5"/>
      <c r="N24" s="1"/>
      <c r="P24" s="1"/>
      <c r="Q24" s="1"/>
      <c r="R24" s="1"/>
    </row>
    <row r="25" spans="1:18" ht="15">
      <c r="A25" s="25" t="s">
        <v>11</v>
      </c>
      <c r="B25" s="42">
        <v>69981</v>
      </c>
      <c r="C25" s="44">
        <v>154</v>
      </c>
      <c r="D25" s="44">
        <v>70135</v>
      </c>
      <c r="E25" s="47">
        <f>D25/D6*100</f>
        <v>6.889489194499018</v>
      </c>
      <c r="F25" s="45">
        <v>1009014</v>
      </c>
      <c r="G25" s="44">
        <v>1573</v>
      </c>
      <c r="H25" s="44">
        <v>1010587</v>
      </c>
      <c r="I25" s="47">
        <f>H25/H6*100</f>
        <v>12.456248190425033</v>
      </c>
      <c r="L25" s="3"/>
      <c r="M25" s="5"/>
      <c r="N25" s="1"/>
      <c r="P25" s="1"/>
      <c r="Q25" s="1"/>
      <c r="R25" s="1"/>
    </row>
    <row r="26" spans="1:18" ht="15">
      <c r="A26" s="24" t="s">
        <v>15</v>
      </c>
      <c r="B26" s="42">
        <v>220132</v>
      </c>
      <c r="C26" s="45">
        <v>1712</v>
      </c>
      <c r="D26" s="44">
        <v>221844</v>
      </c>
      <c r="E26" s="47">
        <f>D26/D6*100</f>
        <v>21.79214145383104</v>
      </c>
      <c r="F26" s="45">
        <v>1130218</v>
      </c>
      <c r="G26" s="44">
        <v>7733</v>
      </c>
      <c r="H26" s="44">
        <v>1137951</v>
      </c>
      <c r="I26" s="50">
        <v>14</v>
      </c>
      <c r="L26" s="3"/>
      <c r="M26" s="5"/>
      <c r="N26" s="1"/>
      <c r="P26" s="1"/>
      <c r="Q26" s="1"/>
      <c r="R26" s="1"/>
    </row>
    <row r="27" spans="1:18" ht="15.75" thickBot="1">
      <c r="A27" s="18" t="s">
        <v>69</v>
      </c>
      <c r="B27" s="43">
        <v>19582</v>
      </c>
      <c r="C27" s="46">
        <v>774</v>
      </c>
      <c r="D27" s="46">
        <v>20356</v>
      </c>
      <c r="E27" s="48">
        <f>D27/D6*100</f>
        <v>1.9996070726915522</v>
      </c>
      <c r="F27" s="49">
        <v>74452</v>
      </c>
      <c r="G27" s="46">
        <v>1929</v>
      </c>
      <c r="H27" s="46">
        <v>76381</v>
      </c>
      <c r="I27" s="48">
        <f>H27/H6*100</f>
        <v>0.9414535245682504</v>
      </c>
      <c r="L27" s="3"/>
      <c r="M27" s="5"/>
      <c r="N27" s="1"/>
      <c r="P27" s="1"/>
      <c r="Q27" s="1"/>
      <c r="R27" s="1"/>
    </row>
    <row r="29" spans="1:9" ht="77.25" customHeight="1">
      <c r="A29" s="70" t="s">
        <v>96</v>
      </c>
      <c r="B29" s="70"/>
      <c r="C29" s="70"/>
      <c r="D29" s="70"/>
      <c r="E29" s="70"/>
      <c r="F29" s="70"/>
      <c r="G29" s="70"/>
      <c r="H29" s="70"/>
      <c r="I29" s="70"/>
    </row>
    <row r="30" spans="1:9" ht="15">
      <c r="A30" s="2"/>
      <c r="E30" s="4"/>
      <c r="I30" s="3"/>
    </row>
  </sheetData>
  <sheetProtection/>
  <mergeCells count="4">
    <mergeCell ref="B3:E3"/>
    <mergeCell ref="F3:I3"/>
    <mergeCell ref="A3:A5"/>
    <mergeCell ref="A29:I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69" sqref="A69"/>
    </sheetView>
  </sheetViews>
  <sheetFormatPr defaultColWidth="9.140625" defaultRowHeight="15"/>
  <cols>
    <col min="1" max="1" width="32.00390625" style="6" customWidth="1"/>
    <col min="2" max="2" width="12.7109375" style="7" customWidth="1"/>
    <col min="3" max="3" width="12.7109375" style="6" customWidth="1"/>
    <col min="4" max="4" width="12.7109375" style="7" customWidth="1"/>
    <col min="5" max="5" width="12.7109375" style="6" customWidth="1"/>
  </cols>
  <sheetData>
    <row r="1" spans="1:18" ht="15">
      <c r="A1" s="9" t="s">
        <v>103</v>
      </c>
      <c r="B1" s="30"/>
      <c r="C1" s="10"/>
      <c r="D1" s="30"/>
      <c r="E1" s="10"/>
      <c r="M1" s="9"/>
      <c r="N1" s="9"/>
      <c r="O1" s="30"/>
      <c r="P1" s="10"/>
      <c r="Q1" s="30"/>
      <c r="R1" s="10"/>
    </row>
    <row r="2" spans="1:5" ht="15.75" thickBot="1">
      <c r="A2" s="9"/>
      <c r="B2" s="30"/>
      <c r="C2" s="10"/>
      <c r="D2" s="30"/>
      <c r="E2" s="10"/>
    </row>
    <row r="3" spans="1:5" ht="15.75" thickBot="1">
      <c r="A3" s="27" t="s">
        <v>21</v>
      </c>
      <c r="B3" s="31" t="s">
        <v>22</v>
      </c>
      <c r="C3" s="28" t="s">
        <v>23</v>
      </c>
      <c r="D3" s="32" t="s">
        <v>24</v>
      </c>
      <c r="E3" s="29" t="s">
        <v>25</v>
      </c>
    </row>
    <row r="4" spans="1:5" s="21" customFormat="1" ht="15">
      <c r="A4" s="36" t="s">
        <v>98</v>
      </c>
      <c r="B4" s="51">
        <v>1010761</v>
      </c>
      <c r="C4" s="53">
        <v>100</v>
      </c>
      <c r="D4" s="40">
        <v>8080353</v>
      </c>
      <c r="E4" s="35">
        <v>100</v>
      </c>
    </row>
    <row r="5" spans="1:5" s="21" customFormat="1" ht="15">
      <c r="A5" s="37" t="s">
        <v>26</v>
      </c>
      <c r="B5" s="52">
        <v>974421</v>
      </c>
      <c r="C5" s="54">
        <f>B5/B4*100</f>
        <v>96.40468914016272</v>
      </c>
      <c r="D5" s="41">
        <v>7785970</v>
      </c>
      <c r="E5" s="34">
        <f>D5/D4*100</f>
        <v>96.35680520393106</v>
      </c>
    </row>
    <row r="6" spans="1:5" ht="15">
      <c r="A6" s="38" t="s">
        <v>27</v>
      </c>
      <c r="B6" s="55">
        <v>13844</v>
      </c>
      <c r="C6" s="57">
        <f>B6/B4*100</f>
        <v>1.3696610771488018</v>
      </c>
      <c r="D6" s="59">
        <v>92412</v>
      </c>
      <c r="E6" s="57">
        <v>1.1</v>
      </c>
    </row>
    <row r="7" spans="1:12" ht="15">
      <c r="A7" s="38" t="s">
        <v>28</v>
      </c>
      <c r="B7" s="55">
        <v>8475</v>
      </c>
      <c r="C7" s="57">
        <f>B7/B4*100</f>
        <v>0.8384771474166495</v>
      </c>
      <c r="D7" s="59">
        <v>50651</v>
      </c>
      <c r="E7" s="57">
        <v>0.6</v>
      </c>
      <c r="H7" s="9"/>
      <c r="I7" s="30"/>
      <c r="J7" s="10"/>
      <c r="K7" s="30"/>
      <c r="L7" s="10"/>
    </row>
    <row r="8" spans="1:5" ht="15">
      <c r="A8" s="38" t="s">
        <v>29</v>
      </c>
      <c r="B8" s="55">
        <v>6799</v>
      </c>
      <c r="C8" s="57">
        <f>B8/B4*100</f>
        <v>0.6726614897092389</v>
      </c>
      <c r="D8" s="59">
        <v>32444</v>
      </c>
      <c r="E8" s="57">
        <v>0.4</v>
      </c>
    </row>
    <row r="9" spans="1:5" ht="15">
      <c r="A9" s="38" t="s">
        <v>30</v>
      </c>
      <c r="B9" s="55">
        <v>7756</v>
      </c>
      <c r="C9" s="57">
        <f>B9/B4*100</f>
        <v>0.7673426260015969</v>
      </c>
      <c r="D9" s="59">
        <v>78817</v>
      </c>
      <c r="E9" s="57">
        <v>1</v>
      </c>
    </row>
    <row r="10" spans="1:5" ht="15">
      <c r="A10" s="38" t="s">
        <v>31</v>
      </c>
      <c r="B10" s="55">
        <v>150698</v>
      </c>
      <c r="C10" s="57">
        <f>B10/B4*100</f>
        <v>14.909360373025867</v>
      </c>
      <c r="D10" s="59">
        <v>908906</v>
      </c>
      <c r="E10" s="57">
        <f>D10/D4*100</f>
        <v>11.248345214621192</v>
      </c>
    </row>
    <row r="11" spans="1:5" ht="15">
      <c r="A11" s="38" t="s">
        <v>32</v>
      </c>
      <c r="B11" s="55">
        <v>1450</v>
      </c>
      <c r="C11" s="57">
        <f>B11/B4*100</f>
        <v>0.14345626710963322</v>
      </c>
      <c r="D11" s="59">
        <v>9064</v>
      </c>
      <c r="E11" s="57">
        <f>D11/D4*100</f>
        <v>0.11217331718057368</v>
      </c>
    </row>
    <row r="12" spans="1:5" ht="15">
      <c r="A12" s="38" t="s">
        <v>89</v>
      </c>
      <c r="B12" s="55">
        <v>6772</v>
      </c>
      <c r="C12" s="57">
        <f>B12/B4*100</f>
        <v>0.6699902350803009</v>
      </c>
      <c r="D12" s="59">
        <v>39766</v>
      </c>
      <c r="E12" s="57">
        <v>0.5</v>
      </c>
    </row>
    <row r="13" spans="1:5" ht="15">
      <c r="A13" s="38" t="s">
        <v>33</v>
      </c>
      <c r="B13" s="55">
        <v>2499</v>
      </c>
      <c r="C13" s="57">
        <f>B13/B4*100</f>
        <v>0.24723945621170584</v>
      </c>
      <c r="D13" s="59">
        <v>14505</v>
      </c>
      <c r="E13" s="57">
        <f>D13/D4*100</f>
        <v>0.17950948430099528</v>
      </c>
    </row>
    <row r="14" spans="1:5" ht="15">
      <c r="A14" s="38" t="s">
        <v>34</v>
      </c>
      <c r="B14" s="55">
        <v>1959</v>
      </c>
      <c r="C14" s="57">
        <f>B14/B4*100</f>
        <v>0.19381436363294588</v>
      </c>
      <c r="D14" s="59">
        <v>12837</v>
      </c>
      <c r="E14" s="57">
        <f>D14/D4*100</f>
        <v>0.15886682178365227</v>
      </c>
    </row>
    <row r="15" spans="1:5" ht="15">
      <c r="A15" s="38" t="s">
        <v>35</v>
      </c>
      <c r="B15" s="55">
        <v>2962</v>
      </c>
      <c r="C15" s="57">
        <f>B15/B4*100</f>
        <v>0.29304652633016115</v>
      </c>
      <c r="D15" s="59">
        <v>16041</v>
      </c>
      <c r="E15" s="57">
        <v>0.2</v>
      </c>
    </row>
    <row r="16" spans="1:5" ht="15">
      <c r="A16" s="38" t="s">
        <v>36</v>
      </c>
      <c r="B16" s="55">
        <v>17762</v>
      </c>
      <c r="C16" s="57">
        <f>B16/B4*100</f>
        <v>1.7572898044146936</v>
      </c>
      <c r="D16" s="59">
        <v>85890</v>
      </c>
      <c r="E16" s="57">
        <v>1.1</v>
      </c>
    </row>
    <row r="17" spans="1:5" ht="15">
      <c r="A17" s="38" t="s">
        <v>37</v>
      </c>
      <c r="B17" s="55">
        <v>999</v>
      </c>
      <c r="C17" s="57">
        <f>B17/B4*100</f>
        <v>0.09883642127070592</v>
      </c>
      <c r="D17" s="59">
        <v>5611</v>
      </c>
      <c r="E17" s="57">
        <v>0.1</v>
      </c>
    </row>
    <row r="18" spans="1:5" ht="15">
      <c r="A18" s="38" t="s">
        <v>38</v>
      </c>
      <c r="B18" s="55">
        <v>8495</v>
      </c>
      <c r="C18" s="57">
        <f>B18/B4*100</f>
        <v>0.8404558545491961</v>
      </c>
      <c r="D18" s="59">
        <v>47373</v>
      </c>
      <c r="E18" s="57">
        <f>D18/D4*100</f>
        <v>0.586273891747056</v>
      </c>
    </row>
    <row r="19" spans="1:5" ht="15">
      <c r="A19" s="38" t="s">
        <v>39</v>
      </c>
      <c r="B19" s="55">
        <v>10551</v>
      </c>
      <c r="C19" s="57">
        <f>B19/B4*100</f>
        <v>1.0438669477749933</v>
      </c>
      <c r="D19" s="59">
        <v>82169</v>
      </c>
      <c r="E19" s="57">
        <v>1</v>
      </c>
    </row>
    <row r="20" spans="1:5" ht="15">
      <c r="A20" s="38" t="s">
        <v>40</v>
      </c>
      <c r="B20" s="55">
        <v>1976</v>
      </c>
      <c r="C20" s="57">
        <f>B20/B4*100</f>
        <v>0.19549626469561052</v>
      </c>
      <c r="D20" s="59">
        <v>13366</v>
      </c>
      <c r="E20" s="57">
        <v>0.2</v>
      </c>
    </row>
    <row r="21" spans="1:5" ht="15">
      <c r="A21" s="38" t="s">
        <v>68</v>
      </c>
      <c r="B21" s="55">
        <v>108</v>
      </c>
      <c r="C21" s="57">
        <f>B21/B4*100</f>
        <v>0.010685018515751992</v>
      </c>
      <c r="D21" s="59">
        <v>914</v>
      </c>
      <c r="E21" s="57">
        <f>1435/D4*100</f>
        <v>0.017759125127330452</v>
      </c>
    </row>
    <row r="22" spans="1:5" ht="15">
      <c r="A22" s="38" t="s">
        <v>41</v>
      </c>
      <c r="B22" s="55">
        <v>8368</v>
      </c>
      <c r="C22" s="57">
        <f>B22/B4*100</f>
        <v>0.8278910642575247</v>
      </c>
      <c r="D22" s="59">
        <v>48648</v>
      </c>
      <c r="E22" s="57">
        <f>D22/D4*100</f>
        <v>0.6020529053619316</v>
      </c>
    </row>
    <row r="23" spans="1:5" ht="15">
      <c r="A23" s="38" t="s">
        <v>70</v>
      </c>
      <c r="B23" s="55">
        <v>174</v>
      </c>
      <c r="C23" s="57">
        <f>B23/B4*100</f>
        <v>0.017214752053155986</v>
      </c>
      <c r="D23" s="59">
        <v>1972</v>
      </c>
      <c r="E23" s="57">
        <f>1136/D4*100</f>
        <v>0.014058791738430238</v>
      </c>
    </row>
    <row r="24" spans="1:5" ht="15">
      <c r="A24" s="38" t="s">
        <v>42</v>
      </c>
      <c r="B24" s="55">
        <v>71088</v>
      </c>
      <c r="C24" s="57">
        <f>B24/B4*100</f>
        <v>7.033116631923868</v>
      </c>
      <c r="D24" s="59">
        <v>341187</v>
      </c>
      <c r="E24" s="57">
        <v>4.2</v>
      </c>
    </row>
    <row r="25" spans="1:5" ht="15">
      <c r="A25" s="38" t="s">
        <v>43</v>
      </c>
      <c r="B25" s="55">
        <v>2051</v>
      </c>
      <c r="C25" s="57">
        <f>B25/B4*100</f>
        <v>0.2029164164426605</v>
      </c>
      <c r="D25" s="59">
        <v>14970</v>
      </c>
      <c r="E25" s="57">
        <v>0.2</v>
      </c>
    </row>
    <row r="26" spans="1:5" ht="15">
      <c r="A26" s="38" t="s">
        <v>44</v>
      </c>
      <c r="B26" s="55">
        <v>3517</v>
      </c>
      <c r="C26" s="57">
        <f>B26/B4*100</f>
        <v>0.3479556492583311</v>
      </c>
      <c r="D26" s="59">
        <v>20020</v>
      </c>
      <c r="E26" s="57">
        <f>12251/D4*100</f>
        <v>0.15161466336928597</v>
      </c>
    </row>
    <row r="27" spans="1:5" ht="15">
      <c r="A27" s="38" t="s">
        <v>45</v>
      </c>
      <c r="B27" s="55">
        <v>966</v>
      </c>
      <c r="C27" s="57">
        <f>B27/B4*100</f>
        <v>0.09557155450200394</v>
      </c>
      <c r="D27" s="59">
        <v>5915</v>
      </c>
      <c r="E27" s="57">
        <f>7110/D4*100</f>
        <v>0.08799120533471742</v>
      </c>
    </row>
    <row r="28" spans="1:5" ht="15">
      <c r="A28" s="38" t="s">
        <v>46</v>
      </c>
      <c r="B28" s="55">
        <v>17789</v>
      </c>
      <c r="C28" s="57">
        <f>B28/B4*100</f>
        <v>1.7599610590436316</v>
      </c>
      <c r="D28" s="59">
        <v>99103</v>
      </c>
      <c r="E28" s="57">
        <v>1.2</v>
      </c>
    </row>
    <row r="29" spans="1:5" ht="15">
      <c r="A29" s="38" t="s">
        <v>71</v>
      </c>
      <c r="B29" s="55">
        <v>128</v>
      </c>
      <c r="C29" s="57">
        <f>B29/B4*100</f>
        <v>0.012663725648298657</v>
      </c>
      <c r="D29" s="59">
        <v>1116</v>
      </c>
      <c r="E29" s="57">
        <f>482/D4*100</f>
        <v>0.005965085931270577</v>
      </c>
    </row>
    <row r="30" spans="1:5" ht="15">
      <c r="A30" s="38" t="s">
        <v>90</v>
      </c>
      <c r="B30" s="55">
        <v>18284</v>
      </c>
      <c r="C30" s="57">
        <f>B30/B4*100</f>
        <v>1.8089340605741615</v>
      </c>
      <c r="D30" s="59">
        <v>117479</v>
      </c>
      <c r="E30" s="57">
        <v>1.5</v>
      </c>
    </row>
    <row r="31" spans="1:5" ht="15">
      <c r="A31" s="38" t="s">
        <v>47</v>
      </c>
      <c r="B31" s="55">
        <v>3753</v>
      </c>
      <c r="C31" s="57">
        <f>B31/B4*100</f>
        <v>0.37130439342238175</v>
      </c>
      <c r="D31" s="59">
        <v>30301</v>
      </c>
      <c r="E31" s="57">
        <v>0.4</v>
      </c>
    </row>
    <row r="32" spans="1:5" ht="15">
      <c r="A32" s="38" t="s">
        <v>48</v>
      </c>
      <c r="B32" s="55">
        <v>54237</v>
      </c>
      <c r="C32" s="57">
        <f>B32/B4*100</f>
        <v>5.365956937396675</v>
      </c>
      <c r="D32" s="59">
        <v>351866</v>
      </c>
      <c r="E32" s="57">
        <v>4.4</v>
      </c>
    </row>
    <row r="33" spans="1:5" ht="15">
      <c r="A33" s="38" t="s">
        <v>49</v>
      </c>
      <c r="B33" s="55">
        <v>32502</v>
      </c>
      <c r="C33" s="57">
        <f>B33/B4*100</f>
        <v>3.2155969611015855</v>
      </c>
      <c r="D33" s="59">
        <v>196205</v>
      </c>
      <c r="E33" s="57">
        <v>2.4</v>
      </c>
    </row>
    <row r="34" spans="1:5" ht="15">
      <c r="A34" s="38" t="s">
        <v>50</v>
      </c>
      <c r="B34" s="55">
        <v>847</v>
      </c>
      <c r="C34" s="57">
        <f>B34/B4*100</f>
        <v>0.08379824706335127</v>
      </c>
      <c r="D34" s="59">
        <v>4629</v>
      </c>
      <c r="E34" s="57">
        <v>0.1</v>
      </c>
    </row>
    <row r="35" spans="1:5" ht="15">
      <c r="A35" s="38" t="s">
        <v>51</v>
      </c>
      <c r="B35" s="55">
        <v>9300</v>
      </c>
      <c r="C35" s="57">
        <f>B35/B4*100</f>
        <v>0.9200988166341995</v>
      </c>
      <c r="D35" s="59">
        <v>48358</v>
      </c>
      <c r="E35" s="57">
        <v>0.6</v>
      </c>
    </row>
    <row r="36" spans="1:5" ht="15">
      <c r="A36" s="38" t="s">
        <v>99</v>
      </c>
      <c r="B36" s="55">
        <v>140719</v>
      </c>
      <c r="C36" s="57">
        <f>B36/B4*100</f>
        <v>13.922084449241709</v>
      </c>
      <c r="D36" s="59">
        <v>1843299</v>
      </c>
      <c r="E36" s="57">
        <v>22.8</v>
      </c>
    </row>
    <row r="37" spans="1:5" ht="15">
      <c r="A37" s="38" t="s">
        <v>52</v>
      </c>
      <c r="B37" s="55">
        <v>4340</v>
      </c>
      <c r="C37" s="57">
        <f>B37/B4*100</f>
        <v>0.42937944776262643</v>
      </c>
      <c r="D37" s="59">
        <v>27635</v>
      </c>
      <c r="E37" s="57">
        <v>0.3</v>
      </c>
    </row>
    <row r="38" spans="1:5" ht="15">
      <c r="A38" s="38" t="s">
        <v>53</v>
      </c>
      <c r="B38" s="55">
        <v>7369</v>
      </c>
      <c r="C38" s="57">
        <f>B38/B4*100</f>
        <v>0.7290546429868188</v>
      </c>
      <c r="D38" s="59">
        <v>45415</v>
      </c>
      <c r="E38" s="57">
        <v>0.6</v>
      </c>
    </row>
    <row r="39" spans="1:5" ht="15">
      <c r="A39" s="38" t="s">
        <v>91</v>
      </c>
      <c r="B39" s="55">
        <v>255003</v>
      </c>
      <c r="C39" s="57">
        <f>B39/B4*100</f>
        <v>25.228812746039864</v>
      </c>
      <c r="D39" s="59">
        <v>2163480</v>
      </c>
      <c r="E39" s="57">
        <f>D39/D4*100</f>
        <v>26.774572843537896</v>
      </c>
    </row>
    <row r="40" spans="1:5" ht="15">
      <c r="A40" s="38" t="s">
        <v>55</v>
      </c>
      <c r="B40" s="55">
        <v>3622</v>
      </c>
      <c r="C40" s="57">
        <f>B40/B4*100</f>
        <v>0.35834386170420107</v>
      </c>
      <c r="D40" s="59">
        <v>15926</v>
      </c>
      <c r="E40" s="57">
        <v>0.2</v>
      </c>
    </row>
    <row r="41" spans="1:5" ht="15">
      <c r="A41" s="38" t="s">
        <v>92</v>
      </c>
      <c r="B41" s="55">
        <v>9894</v>
      </c>
      <c r="C41" s="57">
        <f>B41/B4*100</f>
        <v>0.9788664184708353</v>
      </c>
      <c r="D41" s="59">
        <v>53734</v>
      </c>
      <c r="E41" s="57">
        <v>0.7</v>
      </c>
    </row>
    <row r="42" spans="1:5" ht="15">
      <c r="A42" s="38" t="s">
        <v>54</v>
      </c>
      <c r="B42" s="55">
        <v>7787</v>
      </c>
      <c r="C42" s="57">
        <f>B42/B4*100</f>
        <v>0.7704096220570442</v>
      </c>
      <c r="D42" s="59">
        <v>59067</v>
      </c>
      <c r="E42" s="57">
        <v>0.7</v>
      </c>
    </row>
    <row r="43" spans="1:5" ht="15">
      <c r="A43" s="38" t="s">
        <v>56</v>
      </c>
      <c r="B43" s="55">
        <v>15550</v>
      </c>
      <c r="C43" s="57">
        <f>B43/B4*100</f>
        <v>1.5384447955550324</v>
      </c>
      <c r="D43" s="59">
        <v>124030</v>
      </c>
      <c r="E43" s="57">
        <v>1.5</v>
      </c>
    </row>
    <row r="44" spans="1:5" ht="15">
      <c r="A44" s="38" t="s">
        <v>57</v>
      </c>
      <c r="B44" s="55">
        <v>40557</v>
      </c>
      <c r="C44" s="57">
        <f>B44/B4*100</f>
        <v>4.012521258734755</v>
      </c>
      <c r="D44" s="59">
        <v>499370</v>
      </c>
      <c r="E44" s="57">
        <v>6.2</v>
      </c>
    </row>
    <row r="45" spans="1:5" ht="15">
      <c r="A45" s="38" t="s">
        <v>72</v>
      </c>
      <c r="B45" s="55">
        <v>20419</v>
      </c>
      <c r="C45" s="57">
        <f>B45/B4*100</f>
        <v>2.020161046973518</v>
      </c>
      <c r="D45" s="59">
        <v>155708</v>
      </c>
      <c r="E45" s="57">
        <v>1.9</v>
      </c>
    </row>
    <row r="46" spans="1:5" ht="15">
      <c r="A46" s="38" t="s">
        <v>58</v>
      </c>
      <c r="B46" s="55">
        <v>3052</v>
      </c>
      <c r="C46" s="57">
        <f>B46/B4*100</f>
        <v>0.30195070842662114</v>
      </c>
      <c r="D46" s="59">
        <v>25771</v>
      </c>
      <c r="E46" s="57">
        <f>27802/D4*100</f>
        <v>0.34406912668295553</v>
      </c>
    </row>
    <row r="47" spans="1:5" s="21" customFormat="1" ht="15">
      <c r="A47" s="37" t="s">
        <v>59</v>
      </c>
      <c r="B47" s="52">
        <v>36340</v>
      </c>
      <c r="C47" s="54">
        <f>B47/B4*100</f>
        <v>3.595310859837291</v>
      </c>
      <c r="D47" s="41">
        <v>294383</v>
      </c>
      <c r="E47" s="54">
        <f>D47/D4*100</f>
        <v>3.643194796068934</v>
      </c>
    </row>
    <row r="48" spans="1:5" ht="15">
      <c r="A48" s="38" t="s">
        <v>100</v>
      </c>
      <c r="B48" s="55">
        <v>805</v>
      </c>
      <c r="C48" s="57">
        <f>B48/B4*100</f>
        <v>0.07964296208500328</v>
      </c>
      <c r="D48" s="59">
        <v>12706</v>
      </c>
      <c r="E48" s="57">
        <f>D48/D4*100</f>
        <v>0.1572456054828298</v>
      </c>
    </row>
    <row r="49" spans="1:5" ht="15">
      <c r="A49" s="38" t="s">
        <v>73</v>
      </c>
      <c r="B49" s="55">
        <v>613</v>
      </c>
      <c r="C49" s="57">
        <f>B49/B4*100</f>
        <v>0.060647373612555296</v>
      </c>
      <c r="D49" s="59">
        <v>5080</v>
      </c>
      <c r="E49" s="57">
        <f>D49/D4*100</f>
        <v>0.06286854052044509</v>
      </c>
    </row>
    <row r="50" spans="1:5" ht="15">
      <c r="A50" s="38" t="s">
        <v>63</v>
      </c>
      <c r="B50" s="55">
        <v>3846</v>
      </c>
      <c r="C50" s="57">
        <f>B50/B4*100</f>
        <v>0.38050538158872377</v>
      </c>
      <c r="D50" s="59">
        <v>36120</v>
      </c>
      <c r="E50" s="57">
        <f>D50/D4*100</f>
        <v>0.44701017393670794</v>
      </c>
    </row>
    <row r="51" spans="1:5" ht="15">
      <c r="A51" s="38" t="s">
        <v>65</v>
      </c>
      <c r="B51" s="55">
        <v>10275</v>
      </c>
      <c r="C51" s="57">
        <f>B51/B4*100</f>
        <v>1.0165607893458493</v>
      </c>
      <c r="D51" s="59">
        <v>88261</v>
      </c>
      <c r="E51" s="57">
        <f>D51/D4*100</f>
        <v>1.092291388754922</v>
      </c>
    </row>
    <row r="52" spans="1:5" ht="15">
      <c r="A52" s="38" t="s">
        <v>74</v>
      </c>
      <c r="B52" s="55">
        <v>228</v>
      </c>
      <c r="C52" s="57">
        <f>B52/B4*100</f>
        <v>0.022557261311031983</v>
      </c>
      <c r="D52" s="59">
        <v>1817</v>
      </c>
      <c r="E52" s="57">
        <f>D52/D4*100</f>
        <v>0.022486641363316677</v>
      </c>
    </row>
    <row r="53" spans="1:5" ht="15">
      <c r="A53" s="38" t="s">
        <v>75</v>
      </c>
      <c r="B53" s="55">
        <v>361</v>
      </c>
      <c r="C53" s="57">
        <f>B53/B4*100</f>
        <v>0.035715663742467305</v>
      </c>
      <c r="D53" s="59">
        <v>2729</v>
      </c>
      <c r="E53" s="57">
        <f>D53/D4*100</f>
        <v>0.033773276984309965</v>
      </c>
    </row>
    <row r="54" spans="1:5" ht="15">
      <c r="A54" s="38" t="s">
        <v>76</v>
      </c>
      <c r="B54" s="55">
        <v>574</v>
      </c>
      <c r="C54" s="57">
        <f>B54/B4*100</f>
        <v>0.0567888947040893</v>
      </c>
      <c r="D54" s="59">
        <v>4380</v>
      </c>
      <c r="E54" s="57">
        <f>D54/D4*100</f>
        <v>0.054205552653454614</v>
      </c>
    </row>
    <row r="55" spans="1:5" ht="15">
      <c r="A55" s="38" t="s">
        <v>77</v>
      </c>
      <c r="B55" s="55">
        <v>177</v>
      </c>
      <c r="C55" s="57">
        <f>B55/B4*100</f>
        <v>0.017511558123037986</v>
      </c>
      <c r="D55" s="59">
        <v>1125</v>
      </c>
      <c r="E55" s="57">
        <f>D55/D4*100</f>
        <v>0.01392265907194896</v>
      </c>
    </row>
    <row r="56" spans="1:5" ht="15">
      <c r="A56" s="38" t="s">
        <v>78</v>
      </c>
      <c r="B56" s="55">
        <v>1033</v>
      </c>
      <c r="C56" s="57">
        <f>B56/B4*100</f>
        <v>0.10220022339603525</v>
      </c>
      <c r="D56" s="59">
        <v>10800</v>
      </c>
      <c r="E56" s="57">
        <f>D56/D4*100</f>
        <v>0.13365752709071002</v>
      </c>
    </row>
    <row r="57" spans="1:5" ht="15">
      <c r="A57" s="38" t="s">
        <v>79</v>
      </c>
      <c r="B57" s="55">
        <v>1295</v>
      </c>
      <c r="C57" s="57">
        <f>B57/B4*100</f>
        <v>0.12812128683239657</v>
      </c>
      <c r="D57" s="59">
        <v>4318</v>
      </c>
      <c r="E57" s="57">
        <f>D57/D4*100</f>
        <v>0.05343825944237832</v>
      </c>
    </row>
    <row r="58" spans="1:5" ht="15">
      <c r="A58" s="38" t="s">
        <v>62</v>
      </c>
      <c r="B58" s="55">
        <v>191</v>
      </c>
      <c r="C58" s="57">
        <f>B58/B4*100</f>
        <v>0.018896653115820655</v>
      </c>
      <c r="D58" s="59">
        <v>1093</v>
      </c>
      <c r="E58" s="57">
        <f>D58/D4*100</f>
        <v>0.01352663676945797</v>
      </c>
    </row>
    <row r="59" spans="1:5" ht="15">
      <c r="A59" s="38" t="s">
        <v>93</v>
      </c>
      <c r="B59" s="55">
        <v>210</v>
      </c>
      <c r="C59" s="57">
        <f>B59/B4*100</f>
        <v>0.020776424891739986</v>
      </c>
      <c r="D59" s="59">
        <v>1406</v>
      </c>
      <c r="E59" s="57">
        <f>D59/D4*100</f>
        <v>0.01740022991569799</v>
      </c>
    </row>
    <row r="60" spans="1:5" ht="15">
      <c r="A60" s="38" t="s">
        <v>61</v>
      </c>
      <c r="B60" s="55">
        <v>4660</v>
      </c>
      <c r="C60" s="57">
        <f>B60/B4*100</f>
        <v>0.46103876188337306</v>
      </c>
      <c r="D60" s="59">
        <v>33520</v>
      </c>
      <c r="E60" s="57">
        <f>D60/D4*100</f>
        <v>0.4148333618593148</v>
      </c>
    </row>
    <row r="61" spans="1:5" ht="15">
      <c r="A61" s="38" t="s">
        <v>80</v>
      </c>
      <c r="B61" s="55">
        <v>777</v>
      </c>
      <c r="C61" s="57">
        <f>B61/B4*100</f>
        <v>0.07687277209943795</v>
      </c>
      <c r="D61" s="59">
        <v>4260</v>
      </c>
      <c r="E61" s="57">
        <f>D61/D4*100</f>
        <v>0.05272046901911339</v>
      </c>
    </row>
    <row r="62" spans="1:5" ht="15">
      <c r="A62" s="38" t="s">
        <v>81</v>
      </c>
      <c r="B62" s="55">
        <v>683</v>
      </c>
      <c r="C62" s="57">
        <f>B62/B4*100</f>
        <v>0.06757284857646861</v>
      </c>
      <c r="D62" s="59">
        <v>5100</v>
      </c>
      <c r="E62" s="57">
        <f>D62/D4*100</f>
        <v>0.06311605445950196</v>
      </c>
    </row>
    <row r="63" spans="1:5" ht="15">
      <c r="A63" s="38" t="s">
        <v>101</v>
      </c>
      <c r="B63" s="55">
        <v>152</v>
      </c>
      <c r="C63" s="57">
        <f>B63/B4*100</f>
        <v>0.015038174207354657</v>
      </c>
      <c r="D63" s="59">
        <v>420</v>
      </c>
      <c r="E63" s="57">
        <f>D63/D4*100</f>
        <v>0.005197792720194279</v>
      </c>
    </row>
    <row r="64" spans="1:5" ht="15">
      <c r="A64" s="38" t="s">
        <v>82</v>
      </c>
      <c r="B64" s="55">
        <v>6577</v>
      </c>
      <c r="C64" s="57">
        <f>B64/B4*100</f>
        <v>0.6506978405379709</v>
      </c>
      <c r="D64" s="59">
        <v>49516</v>
      </c>
      <c r="E64" s="57">
        <f>D64/D4*100</f>
        <v>0.6127950103169998</v>
      </c>
    </row>
    <row r="65" spans="1:5" ht="15">
      <c r="A65" s="38" t="s">
        <v>60</v>
      </c>
      <c r="B65" s="55">
        <v>2898</v>
      </c>
      <c r="C65" s="57">
        <f>B65/B4*100</f>
        <v>0.28671466350601177</v>
      </c>
      <c r="D65" s="59">
        <v>21818</v>
      </c>
      <c r="E65" s="57">
        <f>D65/D4*100</f>
        <v>0.27001295611713994</v>
      </c>
    </row>
    <row r="66" spans="1:5" ht="15">
      <c r="A66" s="38" t="s">
        <v>64</v>
      </c>
      <c r="B66" s="55">
        <v>711</v>
      </c>
      <c r="C66" s="57">
        <f>B66/B4*100</f>
        <v>0.07034303856203394</v>
      </c>
      <c r="D66" s="59">
        <v>6725</v>
      </c>
      <c r="E66" s="57">
        <f>D66/D4*100</f>
        <v>0.08322656200787268</v>
      </c>
    </row>
    <row r="67" spans="1:5" ht="15.75" thickBot="1">
      <c r="A67" s="39" t="s">
        <v>83</v>
      </c>
      <c r="B67" s="56">
        <v>274</v>
      </c>
      <c r="C67" s="58">
        <f>B67/B4*100</f>
        <v>0.02710828771588932</v>
      </c>
      <c r="D67" s="60">
        <v>3189</v>
      </c>
      <c r="E67" s="58">
        <f>D67/D4*100</f>
        <v>0.03946609758261799</v>
      </c>
    </row>
    <row r="68" spans="3:5" ht="15">
      <c r="C68" s="8"/>
      <c r="E68" s="8"/>
    </row>
    <row r="69" ht="15">
      <c r="A69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prelevic</dc:creator>
  <cp:keywords/>
  <dc:description/>
  <cp:lastModifiedBy>Zeljko Zivkovic</cp:lastModifiedBy>
  <dcterms:created xsi:type="dcterms:W3CDTF">2012-03-13T12:13:30Z</dcterms:created>
  <dcterms:modified xsi:type="dcterms:W3CDTF">2023-03-24T12:06:13Z</dcterms:modified>
  <cp:category/>
  <cp:version/>
  <cp:contentType/>
  <cp:contentStatus/>
</cp:coreProperties>
</file>