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defaultThemeVersion="124226"/>
  <mc:AlternateContent xmlns:mc="http://schemas.openxmlformats.org/markup-compatibility/2006">
    <mc:Choice Requires="x15">
      <x15ac:absPath xmlns:x15ac="http://schemas.microsoft.com/office/spreadsheetml/2010/11/ac" url="C:\Users\zeljko zivkovic\Desktop\"/>
    </mc:Choice>
  </mc:AlternateContent>
  <xr:revisionPtr revIDLastSave="0" documentId="13_ncr:1_{9F56D60A-BE78-4542-85F4-80C80297D3B7}" xr6:coauthVersionLast="36" xr6:coauthVersionMax="36" xr10:uidLastSave="{00000000-0000-0000-0000-000000000000}"/>
  <bookViews>
    <workbookView xWindow="0" yWindow="0" windowWidth="20490" windowHeight="7545" activeTab="2" xr2:uid="{00000000-000D-0000-FFFF-FFFF00000000}"/>
  </bookViews>
  <sheets>
    <sheet name="Sheet1" sheetId="5" r:id="rId1"/>
    <sheet name="Sheet2" sheetId="6" r:id="rId2"/>
    <sheet name="Sheet3" sheetId="7" r:id="rId3"/>
  </sheets>
  <definedNames>
    <definedName name="_GoBack" localSheetId="1">Sheet2!#REF!</definedName>
  </definedNames>
  <calcPr calcId="191029"/>
</workbook>
</file>

<file path=xl/calcChain.xml><?xml version="1.0" encoding="utf-8"?>
<calcChain xmlns="http://schemas.openxmlformats.org/spreadsheetml/2006/main">
  <c r="E67" i="6" l="1"/>
  <c r="E66" i="6"/>
  <c r="E65" i="6"/>
  <c r="E64" i="6"/>
  <c r="E63" i="6"/>
  <c r="E62" i="6"/>
  <c r="E61" i="6"/>
  <c r="E60" i="6"/>
  <c r="E59" i="6"/>
  <c r="E58" i="6"/>
  <c r="E57" i="6"/>
  <c r="E56" i="6"/>
  <c r="E55" i="6"/>
  <c r="E54" i="6"/>
  <c r="E53" i="6"/>
  <c r="E52" i="6"/>
  <c r="E51" i="6"/>
  <c r="E50" i="6"/>
  <c r="E49" i="6"/>
  <c r="E48"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C67" i="6"/>
  <c r="C66" i="6"/>
  <c r="C65" i="6"/>
  <c r="C64" i="6"/>
  <c r="C63" i="6"/>
  <c r="C62" i="6"/>
  <c r="C61" i="6"/>
  <c r="C60" i="6"/>
  <c r="C59" i="6"/>
  <c r="C58" i="6"/>
  <c r="C57" i="6"/>
  <c r="C56" i="6"/>
  <c r="C55" i="6"/>
  <c r="C54" i="6"/>
  <c r="C53" i="6"/>
  <c r="C52" i="6"/>
  <c r="C51" i="6"/>
  <c r="C50" i="6"/>
  <c r="C49" i="6"/>
  <c r="C48" i="6"/>
  <c r="C37" i="6" l="1"/>
  <c r="C36" i="6"/>
  <c r="C35" i="6"/>
  <c r="C34" i="6"/>
  <c r="C33" i="6"/>
  <c r="C32" i="6"/>
  <c r="C31" i="6"/>
  <c r="C30" i="6"/>
  <c r="C29" i="6"/>
  <c r="C28" i="6"/>
  <c r="C27" i="6"/>
  <c r="C26" i="6"/>
  <c r="C25" i="6"/>
  <c r="C24" i="6"/>
  <c r="C23" i="6"/>
  <c r="C22" i="6"/>
  <c r="C21" i="6"/>
  <c r="C20" i="6"/>
  <c r="C19" i="6"/>
  <c r="C18" i="6"/>
  <c r="C17" i="6"/>
  <c r="C16" i="6"/>
  <c r="C15" i="6"/>
  <c r="C14" i="6"/>
  <c r="C13" i="6"/>
  <c r="C12" i="6"/>
  <c r="C11" i="6"/>
  <c r="C10" i="6"/>
</calcChain>
</file>

<file path=xl/sharedStrings.xml><?xml version="1.0" encoding="utf-8"?>
<sst xmlns="http://schemas.openxmlformats.org/spreadsheetml/2006/main" count="199" uniqueCount="114">
  <si>
    <t>(3)=(1)+(2)</t>
  </si>
  <si>
    <t>Budva</t>
  </si>
  <si>
    <t>Bar</t>
  </si>
  <si>
    <t>Tivat</t>
  </si>
  <si>
    <t>Cetinje</t>
  </si>
  <si>
    <t>Herceg Novi</t>
  </si>
  <si>
    <t>Ulcinj</t>
  </si>
  <si>
    <t>Kotor</t>
  </si>
  <si>
    <t>Mojkovac</t>
  </si>
  <si>
    <t>Berane</t>
  </si>
  <si>
    <t>Pljevlja</t>
  </si>
  <si>
    <t>Danilovgrad</t>
  </si>
  <si>
    <t>Kosovo</t>
  </si>
  <si>
    <t>Japan</t>
  </si>
  <si>
    <t>Podgorica</t>
  </si>
  <si>
    <t>Bijelo Polje</t>
  </si>
  <si>
    <t>Brazil</t>
  </si>
  <si>
    <t>Tourist arrivals</t>
  </si>
  <si>
    <t>Foreign</t>
  </si>
  <si>
    <t>Domestic</t>
  </si>
  <si>
    <t>Total</t>
  </si>
  <si>
    <t>Overnight stays</t>
  </si>
  <si>
    <t>Structure</t>
  </si>
  <si>
    <t>Kolasin</t>
  </si>
  <si>
    <t>Niksic</t>
  </si>
  <si>
    <t>Rozaje</t>
  </si>
  <si>
    <t>Zabljak</t>
  </si>
  <si>
    <t>Countries</t>
  </si>
  <si>
    <t>Arrivals</t>
  </si>
  <si>
    <t>Structure, in %</t>
  </si>
  <si>
    <t>Foreign tourists</t>
  </si>
  <si>
    <t>Europe</t>
  </si>
  <si>
    <t>Albania</t>
  </si>
  <si>
    <t>Austria</t>
  </si>
  <si>
    <t>Belgium</t>
  </si>
  <si>
    <t>Belarus</t>
  </si>
  <si>
    <t>Bosnia and Herzegovina</t>
  </si>
  <si>
    <t>Bulgaria</t>
  </si>
  <si>
    <t>Czech Republic</t>
  </si>
  <si>
    <t>Finland</t>
  </si>
  <si>
    <t>France</t>
  </si>
  <si>
    <t>Greece</t>
  </si>
  <si>
    <t>Netherlands</t>
  </si>
  <si>
    <t>Croatia</t>
  </si>
  <si>
    <t>Ireland</t>
  </si>
  <si>
    <t>Italy</t>
  </si>
  <si>
    <t>Latvia</t>
  </si>
  <si>
    <t>Lithuania</t>
  </si>
  <si>
    <t>Luxembourg</t>
  </si>
  <si>
    <t>Hungary</t>
  </si>
  <si>
    <t>Germany</t>
  </si>
  <si>
    <t>Poland</t>
  </si>
  <si>
    <t>Portugal</t>
  </si>
  <si>
    <t>Romania</t>
  </si>
  <si>
    <t>Slovakia</t>
  </si>
  <si>
    <t>Slovenia</t>
  </si>
  <si>
    <t>Spain</t>
  </si>
  <si>
    <t>Turkey</t>
  </si>
  <si>
    <t>Ukraine</t>
  </si>
  <si>
    <t>Israel</t>
  </si>
  <si>
    <t>Canada</t>
  </si>
  <si>
    <t>USA</t>
  </si>
  <si>
    <t>United Kingdom</t>
  </si>
  <si>
    <t>Other African countries</t>
  </si>
  <si>
    <t>Other Central or South American countries</t>
  </si>
  <si>
    <t>China (including Hong Kong)</t>
  </si>
  <si>
    <t>Azerbaijan</t>
  </si>
  <si>
    <t>Other Asian countries</t>
  </si>
  <si>
    <t>Oceania and other territories</t>
  </si>
  <si>
    <t>Cyprus</t>
  </si>
  <si>
    <t>Denmark</t>
  </si>
  <si>
    <t>Serbia</t>
  </si>
  <si>
    <t>Other European countries</t>
  </si>
  <si>
    <t>Municipality</t>
  </si>
  <si>
    <t>(3) in %</t>
  </si>
  <si>
    <t>Switzerland (including Liechtenstein)</t>
  </si>
  <si>
    <t>South Africa</t>
  </si>
  <si>
    <t>Andrijevica</t>
  </si>
  <si>
    <t>-</t>
  </si>
  <si>
    <t>Type of place</t>
  </si>
  <si>
    <t>Capital</t>
  </si>
  <si>
    <t>Seaside resorts</t>
  </si>
  <si>
    <t>Mountain resorts</t>
  </si>
  <si>
    <t>Republic of North Macedonia</t>
  </si>
  <si>
    <t>Russian Federation</t>
  </si>
  <si>
    <t>Non-European countries</t>
  </si>
  <si>
    <t>Gusinje</t>
  </si>
  <si>
    <t>Petnjica</t>
  </si>
  <si>
    <t>Plav</t>
  </si>
  <si>
    <t>Plužine</t>
  </si>
  <si>
    <t>Tuzi</t>
  </si>
  <si>
    <t>(p) - preliminary data</t>
  </si>
  <si>
    <t>(1)</t>
  </si>
  <si>
    <t>(2)</t>
  </si>
  <si>
    <t>Sweden</t>
  </si>
  <si>
    <t>India</t>
  </si>
  <si>
    <t>Republic of Korea</t>
  </si>
  <si>
    <t>Other North American countries</t>
  </si>
  <si>
    <t>Savnik</t>
  </si>
  <si>
    <t>(1) Due to the small number of reporting units, data for the municipalities of Andrijevica, Gusinje, Petnjica, Plav, Pluzine, Savnik and Tuzi were not presented due to the indirect recognition of reporting units. Data confidentiality is defined in Article 54 of the Law on Official Statistics and the Official Statistical System ("Official Gazette of Montenegro", No. 018/12 of 30.03.2012, 047/19 of 12.08.2019). The data for these municipalities shall not be published until the obtaining written approvals of the reporting units as defined in Article 61 of the Law.</t>
  </si>
  <si>
    <t>Other tourist resorts and other restorts</t>
  </si>
  <si>
    <r>
      <t xml:space="preserve">(2) </t>
    </r>
    <r>
      <rPr>
        <b/>
        <i/>
        <sz val="8"/>
        <rFont val="Arial"/>
        <family val="2"/>
      </rPr>
      <t>Capital:</t>
    </r>
    <r>
      <rPr>
        <i/>
        <sz val="8"/>
        <rFont val="Arial"/>
        <family val="2"/>
      </rPr>
      <t xml:space="preserve"> Podgorica.
  </t>
    </r>
    <r>
      <rPr>
        <b/>
        <i/>
        <sz val="8"/>
        <rFont val="Arial"/>
        <family val="2"/>
      </rPr>
      <t>Seaside resorts:</t>
    </r>
    <r>
      <rPr>
        <i/>
        <sz val="8"/>
        <rFont val="Arial"/>
        <family val="2"/>
      </rPr>
      <t xml:space="preserve"> Bar, Budva, Kotor, Tivat, Ulcinj and Herceg Novi.
  </t>
    </r>
    <r>
      <rPr>
        <b/>
        <i/>
        <sz val="8"/>
        <rFont val="Arial"/>
        <family val="2"/>
      </rPr>
      <t xml:space="preserve">Mountain resorts: </t>
    </r>
    <r>
      <rPr>
        <i/>
        <sz val="8"/>
        <rFont val="Arial"/>
        <family val="2"/>
      </rPr>
      <t xml:space="preserve">Andrijevica, Gusinje, Kolasin, Plav, Pluzine, Rozaje, Savnik and Zabljak.
</t>
    </r>
    <r>
      <rPr>
        <b/>
        <i/>
        <sz val="8"/>
        <rFont val="Arial"/>
        <family val="2"/>
      </rPr>
      <t xml:space="preserve">  Other tourist resorts and other resorts:</t>
    </r>
    <r>
      <rPr>
        <i/>
        <sz val="8"/>
        <rFont val="Arial"/>
        <family val="2"/>
      </rPr>
      <t xml:space="preserve"> Berane, Bijelo Polje, Cetinje, Mojkovac, Niksic, Petnjica, Pljevlja, Danilovgrad and      Tuzi.</t>
    </r>
  </si>
  <si>
    <t>Argentina</t>
  </si>
  <si>
    <t>Norway</t>
  </si>
  <si>
    <t>Australia</t>
  </si>
  <si>
    <t>New Zeleand</t>
  </si>
  <si>
    <t>Estonija</t>
  </si>
  <si>
    <t>Malta</t>
  </si>
  <si>
    <t>Island</t>
  </si>
  <si>
    <t>United Arab Emirates</t>
  </si>
  <si>
    <t xml:space="preserve">Table 1 Arrivals and overnight stays of tourists in collective accommodation by municipalities (1), June 2021 (p) </t>
  </si>
  <si>
    <t>Table 2 Arrivals and overnight stays of foreign tourists in collective accommodation by country of residence, June 2021 (p)</t>
  </si>
  <si>
    <t>Čile</t>
  </si>
  <si>
    <t>Table 3 Arrivals and overnight stays of tourists in collective accommodation by type of place (2), June 2021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</si>
</sst>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4" x14ac:knownFonts="1">
    <font>
      <sz val="11"/>
      <color theme="1"/>
      <name val="Calibri"/>
      <family val="2"/>
      <scheme val="minor"/>
    </font>
    <font>
      <sz val="9"/>
      <name val="Arial"/>
      <family val="2"/>
    </font>
    <font>
      <b/>
      <sz val="9"/>
      <color theme="1"/>
      <name val="Arial"/>
      <family val="2"/>
    </font>
    <font>
      <sz val="9"/>
      <color theme="1"/>
      <name val="Arial"/>
      <family val="2"/>
    </font>
    <font>
      <i/>
      <sz val="11"/>
      <color theme="1"/>
      <name val="Calibri"/>
      <family val="2"/>
      <scheme val="minor"/>
    </font>
    <font>
      <i/>
      <sz val="9"/>
      <color theme="1"/>
      <name val="Arial"/>
      <family val="2"/>
    </font>
    <font>
      <i/>
      <vertAlign val="superscript"/>
      <sz val="8"/>
      <name val="Arial"/>
      <family val="2"/>
    </font>
    <font>
      <i/>
      <sz val="8"/>
      <name val="Arial"/>
      <family val="2"/>
    </font>
    <font>
      <i/>
      <sz val="8"/>
      <color theme="1"/>
      <name val="Arial"/>
      <family val="2"/>
    </font>
    <font>
      <i/>
      <sz val="8"/>
      <color theme="1"/>
      <name val="Calibri"/>
      <family val="2"/>
      <scheme val="minor"/>
    </font>
    <font>
      <b/>
      <i/>
      <sz val="8"/>
      <name val="Arial"/>
      <family val="2"/>
    </font>
    <font>
      <b/>
      <sz val="11"/>
      <color theme="1"/>
      <name val="Arial"/>
      <family val="2"/>
    </font>
    <font>
      <b/>
      <sz val="9"/>
      <color rgb="FF000000"/>
      <name val="Arial"/>
      <family val="2"/>
    </font>
    <font>
      <sz val="9"/>
      <color rgb="FF000000"/>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102">
    <xf numFmtId="0" fontId="0" fillId="0" borderId="0" xfId="0"/>
    <xf numFmtId="0" fontId="2" fillId="2" borderId="1" xfId="0" applyFont="1" applyFill="1" applyBorder="1" applyAlignment="1">
      <alignment horizontal="center" vertical="center" wrapText="1"/>
    </xf>
    <xf numFmtId="3" fontId="0" fillId="0" borderId="0" xfId="0" applyNumberFormat="1"/>
    <xf numFmtId="0" fontId="4" fillId="0" borderId="0" xfId="0" applyFont="1"/>
    <xf numFmtId="0" fontId="5" fillId="0" borderId="0" xfId="0" applyFont="1" applyFill="1" applyBorder="1" applyAlignment="1">
      <alignment horizontal="left" vertical="center"/>
    </xf>
    <xf numFmtId="0" fontId="2" fillId="0" borderId="1" xfId="0" applyFont="1" applyBorder="1" applyAlignment="1">
      <alignment horizontal="center" vertical="center"/>
    </xf>
    <xf numFmtId="0" fontId="1" fillId="2" borderId="0" xfId="0" applyFont="1" applyFill="1" applyBorder="1" applyAlignment="1">
      <alignment horizontal="left" vertical="center"/>
    </xf>
    <xf numFmtId="3" fontId="0" fillId="0" borderId="0" xfId="0" applyNumberFormat="1" applyBorder="1" applyAlignment="1">
      <alignment horizontal="right" vertical="center"/>
    </xf>
    <xf numFmtId="165" fontId="0" fillId="0" borderId="0" xfId="0" applyNumberFormat="1" applyBorder="1" applyAlignment="1">
      <alignment horizontal="right" vertical="center"/>
    </xf>
    <xf numFmtId="0" fontId="2" fillId="0" borderId="0" xfId="0" applyFont="1" applyBorder="1" applyAlignment="1">
      <alignment horizontal="left" indent="1"/>
    </xf>
    <xf numFmtId="0" fontId="2" fillId="0" borderId="0" xfId="0" applyFont="1" applyBorder="1" applyAlignment="1"/>
    <xf numFmtId="0" fontId="2" fillId="2" borderId="9"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6" xfId="0" applyFont="1" applyBorder="1" applyAlignment="1">
      <alignment horizontal="left" vertical="center" indent="1"/>
    </xf>
    <xf numFmtId="0" fontId="2" fillId="2" borderId="6" xfId="0" applyFont="1" applyFill="1" applyBorder="1" applyAlignment="1">
      <alignment horizontal="center" vertical="center" wrapText="1"/>
    </xf>
    <xf numFmtId="0" fontId="2" fillId="0" borderId="12" xfId="0" applyFont="1" applyBorder="1" applyAlignment="1">
      <alignment horizontal="right" vertical="center"/>
    </xf>
    <xf numFmtId="0" fontId="2" fillId="2" borderId="11" xfId="0" applyFont="1" applyFill="1" applyBorder="1" applyAlignment="1">
      <alignment horizontal="center" vertical="center" wrapText="1"/>
    </xf>
    <xf numFmtId="0" fontId="8" fillId="0" borderId="0" xfId="0" applyFont="1" applyFill="1" applyBorder="1"/>
    <xf numFmtId="3" fontId="9" fillId="0" borderId="0" xfId="0" applyNumberFormat="1" applyFont="1" applyBorder="1" applyAlignment="1">
      <alignment horizontal="right" vertical="center"/>
    </xf>
    <xf numFmtId="164" fontId="9" fillId="0" borderId="0" xfId="0" applyNumberFormat="1" applyFont="1" applyBorder="1" applyAlignment="1">
      <alignment horizontal="right" vertical="center"/>
    </xf>
    <xf numFmtId="0" fontId="8" fillId="0" borderId="0" xfId="0" applyFont="1"/>
    <xf numFmtId="0" fontId="2" fillId="0" borderId="19" xfId="0" applyFont="1" applyBorder="1" applyAlignment="1">
      <alignment horizontal="center" vertical="center"/>
    </xf>
    <xf numFmtId="0" fontId="2" fillId="0" borderId="20" xfId="0" quotePrefix="1" applyFont="1" applyBorder="1" applyAlignment="1">
      <alignment horizontal="center" vertical="center"/>
    </xf>
    <xf numFmtId="0" fontId="3" fillId="0" borderId="0" xfId="0" applyFont="1" applyBorder="1" applyAlignment="1"/>
    <xf numFmtId="0" fontId="1" fillId="0" borderId="0" xfId="0" applyFont="1" applyBorder="1" applyAlignment="1">
      <alignment horizontal="right" vertical="center"/>
    </xf>
    <xf numFmtId="3" fontId="1" fillId="0" borderId="0" xfId="0" applyNumberFormat="1" applyFont="1" applyBorder="1" applyAlignment="1">
      <alignment horizontal="right" vertical="center"/>
    </xf>
    <xf numFmtId="0" fontId="1" fillId="0" borderId="0" xfId="0" applyFont="1" applyBorder="1" applyAlignment="1">
      <alignment horizontal="right" vertical="center" wrapText="1"/>
    </xf>
    <xf numFmtId="0" fontId="2" fillId="0" borderId="18" xfId="0" applyFont="1" applyBorder="1" applyAlignment="1">
      <alignment horizontal="center" vertical="center" wrapText="1"/>
    </xf>
    <xf numFmtId="0" fontId="2" fillId="2" borderId="23" xfId="0" applyFont="1" applyFill="1" applyBorder="1" applyAlignment="1">
      <alignment horizontal="center" vertical="center" wrapText="1"/>
    </xf>
    <xf numFmtId="0" fontId="11" fillId="0" borderId="0" xfId="0" applyFont="1" applyBorder="1" applyAlignment="1">
      <alignment horizontal="left" indent="1"/>
    </xf>
    <xf numFmtId="0" fontId="11" fillId="0" borderId="5" xfId="0" applyFont="1" applyBorder="1" applyAlignment="1">
      <alignment horizontal="left" indent="1"/>
    </xf>
    <xf numFmtId="0" fontId="2" fillId="0" borderId="11" xfId="0" quotePrefix="1" applyFont="1" applyBorder="1" applyAlignment="1">
      <alignment horizontal="center" vertical="center"/>
    </xf>
    <xf numFmtId="0" fontId="2" fillId="0" borderId="8" xfId="0" applyFont="1" applyBorder="1" applyAlignment="1">
      <alignment horizontal="center" vertical="center"/>
    </xf>
    <xf numFmtId="0" fontId="2" fillId="0" borderId="10" xfId="0" quotePrefix="1" applyFont="1" applyBorder="1" applyAlignment="1">
      <alignment horizontal="center" vertical="center"/>
    </xf>
    <xf numFmtId="164" fontId="3" fillId="0" borderId="2" xfId="0" applyNumberFormat="1" applyFont="1" applyBorder="1" applyAlignment="1">
      <alignment horizontal="right" vertical="center"/>
    </xf>
    <xf numFmtId="0" fontId="2" fillId="0" borderId="0" xfId="0" applyFont="1" applyFill="1" applyBorder="1" applyAlignment="1"/>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0" fillId="0" borderId="0" xfId="0" applyFill="1"/>
    <xf numFmtId="3" fontId="0" fillId="0" borderId="0" xfId="0" applyNumberFormat="1" applyFill="1"/>
    <xf numFmtId="3" fontId="12" fillId="3" borderId="25" xfId="0" applyNumberFormat="1" applyFont="1" applyFill="1" applyBorder="1" applyAlignment="1">
      <alignment horizontal="right" vertical="center"/>
    </xf>
    <xf numFmtId="164" fontId="12" fillId="3" borderId="2" xfId="0" applyNumberFormat="1" applyFont="1" applyFill="1" applyBorder="1" applyAlignment="1">
      <alignment horizontal="right" vertical="center"/>
    </xf>
    <xf numFmtId="3" fontId="2" fillId="3" borderId="0" xfId="0" applyNumberFormat="1" applyFont="1" applyFill="1" applyBorder="1" applyAlignment="1">
      <alignment horizontal="right" vertical="center"/>
    </xf>
    <xf numFmtId="165" fontId="2" fillId="3" borderId="2" xfId="0" applyNumberFormat="1" applyFont="1" applyFill="1" applyBorder="1" applyAlignment="1">
      <alignment horizontal="right" vertical="center"/>
    </xf>
    <xf numFmtId="164" fontId="2" fillId="3" borderId="2" xfId="0" applyNumberFormat="1" applyFont="1" applyFill="1" applyBorder="1" applyAlignment="1">
      <alignment horizontal="right" vertical="center" wrapText="1"/>
    </xf>
    <xf numFmtId="0" fontId="3" fillId="3" borderId="0" xfId="0" applyFont="1" applyFill="1" applyBorder="1" applyAlignment="1">
      <alignment horizontal="right" vertical="center"/>
    </xf>
    <xf numFmtId="164" fontId="3" fillId="3" borderId="21" xfId="0" applyNumberFormat="1" applyFont="1" applyFill="1" applyBorder="1" applyAlignment="1">
      <alignment vertical="center" wrapText="1"/>
    </xf>
    <xf numFmtId="164" fontId="3" fillId="3" borderId="21" xfId="0" applyNumberFormat="1" applyFont="1" applyFill="1" applyBorder="1" applyAlignment="1">
      <alignment vertical="center"/>
    </xf>
    <xf numFmtId="164" fontId="3" fillId="3" borderId="22" xfId="0" applyNumberFormat="1" applyFont="1" applyFill="1" applyBorder="1" applyAlignment="1">
      <alignment vertical="center"/>
    </xf>
    <xf numFmtId="0" fontId="2" fillId="0" borderId="21" xfId="0" applyFont="1" applyBorder="1" applyAlignment="1"/>
    <xf numFmtId="164" fontId="2" fillId="3" borderId="21" xfId="0" applyNumberFormat="1" applyFont="1" applyFill="1" applyBorder="1" applyAlignment="1">
      <alignment vertical="center"/>
    </xf>
    <xf numFmtId="164" fontId="2" fillId="3" borderId="24" xfId="0" applyNumberFormat="1" applyFont="1" applyFill="1" applyBorder="1" applyAlignment="1">
      <alignment vertical="center"/>
    </xf>
    <xf numFmtId="164" fontId="2" fillId="3" borderId="21" xfId="0" applyNumberFormat="1" applyFont="1" applyFill="1" applyBorder="1" applyAlignment="1">
      <alignment vertical="center" wrapText="1"/>
    </xf>
    <xf numFmtId="3" fontId="2" fillId="0" borderId="25" xfId="0" applyNumberFormat="1" applyFont="1" applyFill="1" applyBorder="1" applyAlignment="1">
      <alignment horizontal="right" vertical="center"/>
    </xf>
    <xf numFmtId="0" fontId="3" fillId="0" borderId="25" xfId="0" applyFont="1" applyFill="1" applyBorder="1" applyAlignment="1">
      <alignment horizontal="right" vertical="center"/>
    </xf>
    <xf numFmtId="3" fontId="3" fillId="0" borderId="25" xfId="0" applyNumberFormat="1" applyFont="1" applyFill="1" applyBorder="1" applyAlignment="1">
      <alignment horizontal="right" vertical="center"/>
    </xf>
    <xf numFmtId="0" fontId="3" fillId="0" borderId="26" xfId="0" applyFont="1" applyFill="1" applyBorder="1" applyAlignment="1">
      <alignment horizontal="right" vertical="center"/>
    </xf>
    <xf numFmtId="3" fontId="2"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3" fontId="3" fillId="0" borderId="0" xfId="0" applyNumberFormat="1" applyFont="1" applyFill="1" applyBorder="1" applyAlignment="1">
      <alignment horizontal="right" vertical="center"/>
    </xf>
    <xf numFmtId="0" fontId="3" fillId="0" borderId="3" xfId="0" applyFont="1" applyFill="1" applyBorder="1" applyAlignment="1">
      <alignment horizontal="right" vertical="center"/>
    </xf>
    <xf numFmtId="164" fontId="3" fillId="0" borderId="2" xfId="0" applyNumberFormat="1" applyFont="1" applyFill="1" applyBorder="1" applyAlignment="1">
      <alignment horizontal="right" vertical="center" wrapText="1"/>
    </xf>
    <xf numFmtId="164" fontId="3" fillId="0" borderId="2" xfId="0" applyNumberFormat="1" applyFont="1" applyFill="1" applyBorder="1" applyAlignment="1">
      <alignment horizontal="right" vertical="center"/>
    </xf>
    <xf numFmtId="164" fontId="3" fillId="0" borderId="4" xfId="0" applyNumberFormat="1" applyFont="1" applyFill="1" applyBorder="1" applyAlignment="1">
      <alignment horizontal="right" vertical="center" wrapText="1"/>
    </xf>
    <xf numFmtId="3" fontId="3" fillId="0" borderId="3" xfId="0" applyNumberFormat="1" applyFont="1" applyFill="1" applyBorder="1" applyAlignment="1">
      <alignment horizontal="right" vertical="center"/>
    </xf>
    <xf numFmtId="3" fontId="12" fillId="0" borderId="25" xfId="0" applyNumberFormat="1" applyFont="1" applyFill="1" applyBorder="1" applyAlignment="1">
      <alignment horizontal="right" vertical="center"/>
    </xf>
    <xf numFmtId="3" fontId="13" fillId="0" borderId="25" xfId="0" applyNumberFormat="1" applyFont="1" applyFill="1" applyBorder="1" applyAlignment="1">
      <alignment horizontal="right" vertical="center" wrapText="1"/>
    </xf>
    <xf numFmtId="0" fontId="13" fillId="0" borderId="25" xfId="0" applyFont="1" applyFill="1" applyBorder="1" applyAlignment="1">
      <alignment horizontal="right" vertical="center" wrapText="1"/>
    </xf>
    <xf numFmtId="0" fontId="3" fillId="0" borderId="25" xfId="0" applyFont="1" applyFill="1" applyBorder="1"/>
    <xf numFmtId="0" fontId="13" fillId="0" borderId="26" xfId="0" applyFont="1" applyFill="1" applyBorder="1" applyAlignment="1">
      <alignment horizontal="right" vertical="center" wrapText="1"/>
    </xf>
    <xf numFmtId="164" fontId="12" fillId="0" borderId="2" xfId="0" applyNumberFormat="1" applyFont="1" applyFill="1" applyBorder="1" applyAlignment="1">
      <alignment horizontal="right" vertical="center"/>
    </xf>
    <xf numFmtId="164" fontId="13" fillId="0" borderId="2" xfId="0" applyNumberFormat="1" applyFont="1" applyFill="1" applyBorder="1" applyAlignment="1">
      <alignment horizontal="right" vertical="center"/>
    </xf>
    <xf numFmtId="164" fontId="3" fillId="0" borderId="2" xfId="0" applyNumberFormat="1" applyFont="1" applyFill="1" applyBorder="1"/>
    <xf numFmtId="164" fontId="12" fillId="0" borderId="2" xfId="0" applyNumberFormat="1" applyFont="1" applyFill="1" applyBorder="1" applyAlignment="1">
      <alignment horizontal="right"/>
    </xf>
    <xf numFmtId="164" fontId="13" fillId="0" borderId="4" xfId="0" applyNumberFormat="1" applyFont="1" applyFill="1" applyBorder="1" applyAlignment="1">
      <alignment horizontal="right" vertical="center"/>
    </xf>
    <xf numFmtId="3" fontId="12" fillId="0" borderId="25" xfId="0" applyNumberFormat="1" applyFont="1" applyFill="1" applyBorder="1" applyAlignment="1">
      <alignment horizontal="right"/>
    </xf>
    <xf numFmtId="3" fontId="12" fillId="0" borderId="25" xfId="0" applyNumberFormat="1" applyFont="1" applyFill="1" applyBorder="1" applyAlignment="1">
      <alignment horizontal="right" vertical="center" wrapText="1"/>
    </xf>
    <xf numFmtId="3" fontId="13" fillId="0" borderId="26" xfId="0" applyNumberFormat="1" applyFont="1" applyFill="1" applyBorder="1" applyAlignment="1">
      <alignment horizontal="right" vertical="center" wrapText="1"/>
    </xf>
    <xf numFmtId="3" fontId="12" fillId="0" borderId="0" xfId="0" applyNumberFormat="1" applyFont="1" applyFill="1" applyBorder="1" applyAlignment="1">
      <alignment horizontal="right" vertical="center" wrapText="1"/>
    </xf>
    <xf numFmtId="164" fontId="12" fillId="0" borderId="2" xfId="0" applyNumberFormat="1" applyFont="1" applyFill="1" applyBorder="1" applyAlignment="1">
      <alignment horizontal="right" vertical="center" wrapText="1"/>
    </xf>
    <xf numFmtId="3" fontId="13" fillId="0" borderId="0" xfId="0" applyNumberFormat="1" applyFont="1" applyFill="1" applyBorder="1" applyAlignment="1">
      <alignment horizontal="right" vertical="center" wrapText="1"/>
    </xf>
    <xf numFmtId="164" fontId="13" fillId="0" borderId="2" xfId="0" applyNumberFormat="1" applyFont="1" applyFill="1" applyBorder="1" applyAlignment="1">
      <alignment horizontal="right" vertical="center" wrapText="1"/>
    </xf>
    <xf numFmtId="3" fontId="13" fillId="0" borderId="3" xfId="0" applyNumberFormat="1" applyFont="1" applyFill="1" applyBorder="1" applyAlignment="1">
      <alignment horizontal="right" vertical="center" wrapText="1"/>
    </xf>
    <xf numFmtId="164" fontId="13" fillId="0" borderId="4" xfId="0" applyNumberFormat="1" applyFont="1" applyFill="1" applyBorder="1" applyAlignment="1">
      <alignment horizontal="right" vertical="center" wrapText="1"/>
    </xf>
    <xf numFmtId="3" fontId="12" fillId="0" borderId="25" xfId="0" applyNumberFormat="1" applyFont="1" applyFill="1" applyBorder="1" applyAlignment="1">
      <alignment horizontal="right" wrapText="1"/>
    </xf>
    <xf numFmtId="3" fontId="3" fillId="0" borderId="25" xfId="0" applyNumberFormat="1" applyFont="1" applyFill="1" applyBorder="1"/>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7" fillId="0" borderId="0" xfId="0" applyFont="1" applyAlignment="1">
      <alignment horizontal="left" vertical="top" wrapText="1"/>
    </xf>
    <xf numFmtId="0" fontId="6" fillId="0" borderId="0" xfId="0" applyFont="1" applyAlignment="1">
      <alignment horizontal="left" vertical="top" wrapText="1"/>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0" fontId="7" fillId="2" borderId="0" xfId="0" applyFont="1" applyFill="1" applyBorder="1" applyAlignment="1">
      <alignment horizontal="left" vertical="top"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4"/>
  <sheetViews>
    <sheetView workbookViewId="0">
      <selection activeCell="L14" sqref="L14"/>
    </sheetView>
  </sheetViews>
  <sheetFormatPr defaultRowHeight="15" x14ac:dyDescent="0.25"/>
  <cols>
    <col min="1" max="2" width="12" customWidth="1"/>
    <col min="5" max="5" width="9" customWidth="1"/>
    <col min="6" max="6" width="9.42578125" customWidth="1"/>
    <col min="9" max="9" width="9.7109375" customWidth="1"/>
  </cols>
  <sheetData>
    <row r="1" spans="1:22" x14ac:dyDescent="0.25">
      <c r="A1" s="29" t="s">
        <v>110</v>
      </c>
      <c r="B1" s="9"/>
      <c r="C1" s="10"/>
      <c r="D1" s="10"/>
      <c r="E1" s="10"/>
      <c r="F1" s="10"/>
      <c r="G1" s="10"/>
      <c r="H1" s="10"/>
      <c r="I1" s="10"/>
    </row>
    <row r="2" spans="1:22" ht="15.75" thickBot="1" x14ac:dyDescent="0.3">
      <c r="A2" s="9"/>
      <c r="B2" s="9"/>
      <c r="C2" s="10"/>
      <c r="D2" s="10"/>
      <c r="E2" s="10"/>
      <c r="F2" s="10"/>
      <c r="G2" s="10"/>
      <c r="H2" s="10"/>
      <c r="I2" s="10"/>
    </row>
    <row r="3" spans="1:22" ht="15" customHeight="1" x14ac:dyDescent="0.25">
      <c r="A3" s="92" t="s">
        <v>73</v>
      </c>
      <c r="B3" s="15"/>
      <c r="C3" s="86" t="s">
        <v>17</v>
      </c>
      <c r="D3" s="86"/>
      <c r="E3" s="87"/>
      <c r="F3" s="27"/>
      <c r="G3" s="88" t="s">
        <v>21</v>
      </c>
      <c r="H3" s="88"/>
      <c r="I3" s="89"/>
    </row>
    <row r="4" spans="1:22" x14ac:dyDescent="0.25">
      <c r="A4" s="93"/>
      <c r="B4" s="32" t="s">
        <v>18</v>
      </c>
      <c r="C4" s="5" t="s">
        <v>19</v>
      </c>
      <c r="D4" s="5" t="s">
        <v>20</v>
      </c>
      <c r="E4" s="11" t="s">
        <v>22</v>
      </c>
      <c r="F4" s="21" t="s">
        <v>18</v>
      </c>
      <c r="G4" s="5" t="s">
        <v>19</v>
      </c>
      <c r="H4" s="5" t="s">
        <v>20</v>
      </c>
      <c r="I4" s="11" t="s">
        <v>22</v>
      </c>
    </row>
    <row r="5" spans="1:22" ht="15.75" thickBot="1" x14ac:dyDescent="0.3">
      <c r="A5" s="94"/>
      <c r="B5" s="33" t="s">
        <v>92</v>
      </c>
      <c r="C5" s="31" t="s">
        <v>93</v>
      </c>
      <c r="D5" s="12" t="s">
        <v>0</v>
      </c>
      <c r="E5" s="28" t="s">
        <v>74</v>
      </c>
      <c r="F5" s="22" t="s">
        <v>92</v>
      </c>
      <c r="G5" s="31" t="s">
        <v>93</v>
      </c>
      <c r="H5" s="12" t="s">
        <v>0</v>
      </c>
      <c r="I5" s="28" t="s">
        <v>74</v>
      </c>
    </row>
    <row r="6" spans="1:22" x14ac:dyDescent="0.25">
      <c r="A6" s="49" t="s">
        <v>20</v>
      </c>
      <c r="B6" s="53">
        <v>60196</v>
      </c>
      <c r="C6" s="57">
        <v>9727</v>
      </c>
      <c r="D6" s="57">
        <v>69923</v>
      </c>
      <c r="E6" s="43">
        <v>100</v>
      </c>
      <c r="F6" s="42">
        <v>239199</v>
      </c>
      <c r="G6" s="57">
        <v>38268</v>
      </c>
      <c r="H6" s="57">
        <v>277467</v>
      </c>
      <c r="I6" s="44">
        <v>100</v>
      </c>
    </row>
    <row r="7" spans="1:22" x14ac:dyDescent="0.25">
      <c r="A7" s="46" t="s">
        <v>77</v>
      </c>
      <c r="B7" s="54" t="s">
        <v>78</v>
      </c>
      <c r="C7" s="58" t="s">
        <v>78</v>
      </c>
      <c r="D7" s="58" t="s">
        <v>78</v>
      </c>
      <c r="E7" s="34" t="s">
        <v>78</v>
      </c>
      <c r="F7" s="45" t="s">
        <v>78</v>
      </c>
      <c r="G7" s="58" t="s">
        <v>78</v>
      </c>
      <c r="H7" s="58" t="s">
        <v>78</v>
      </c>
      <c r="I7" s="62" t="s">
        <v>78</v>
      </c>
      <c r="M7" s="29"/>
      <c r="N7" s="9"/>
      <c r="O7" s="10"/>
      <c r="P7" s="10"/>
      <c r="Q7" s="10"/>
      <c r="R7" s="10"/>
      <c r="S7" s="10"/>
      <c r="T7" s="10"/>
      <c r="U7" s="10"/>
    </row>
    <row r="8" spans="1:22" x14ac:dyDescent="0.25">
      <c r="A8" s="46" t="s">
        <v>2</v>
      </c>
      <c r="B8" s="55">
        <v>1825</v>
      </c>
      <c r="C8" s="58">
        <v>410</v>
      </c>
      <c r="D8" s="59">
        <v>2235</v>
      </c>
      <c r="E8" s="61">
        <v>3.2</v>
      </c>
      <c r="F8" s="59">
        <v>7740</v>
      </c>
      <c r="G8" s="59">
        <v>1067</v>
      </c>
      <c r="H8" s="59">
        <v>8807</v>
      </c>
      <c r="I8" s="61">
        <v>3.2</v>
      </c>
    </row>
    <row r="9" spans="1:22" x14ac:dyDescent="0.25">
      <c r="A9" s="46" t="s">
        <v>9</v>
      </c>
      <c r="B9" s="54">
        <v>203</v>
      </c>
      <c r="C9" s="58">
        <v>67</v>
      </c>
      <c r="D9" s="58">
        <v>270</v>
      </c>
      <c r="E9" s="61">
        <v>0.4</v>
      </c>
      <c r="F9" s="58">
        <v>338</v>
      </c>
      <c r="G9" s="58">
        <v>116</v>
      </c>
      <c r="H9" s="58">
        <v>454</v>
      </c>
      <c r="I9" s="61">
        <v>0.2</v>
      </c>
      <c r="K9" s="58"/>
    </row>
    <row r="10" spans="1:22" x14ac:dyDescent="0.25">
      <c r="A10" s="46" t="s">
        <v>15</v>
      </c>
      <c r="B10" s="54">
        <v>49</v>
      </c>
      <c r="C10" s="58">
        <v>59</v>
      </c>
      <c r="D10" s="58">
        <v>108</v>
      </c>
      <c r="E10" s="61">
        <v>0.2</v>
      </c>
      <c r="F10" s="58">
        <v>49</v>
      </c>
      <c r="G10" s="58">
        <v>69</v>
      </c>
      <c r="H10" s="58">
        <v>118</v>
      </c>
      <c r="I10" s="61">
        <v>0</v>
      </c>
    </row>
    <row r="11" spans="1:22" x14ac:dyDescent="0.25">
      <c r="A11" s="46" t="s">
        <v>1</v>
      </c>
      <c r="B11" s="55">
        <v>30685</v>
      </c>
      <c r="C11" s="59">
        <v>4098</v>
      </c>
      <c r="D11" s="59">
        <v>34783</v>
      </c>
      <c r="E11" s="61">
        <v>49.7</v>
      </c>
      <c r="F11" s="59">
        <v>142055</v>
      </c>
      <c r="G11" s="59">
        <v>13193</v>
      </c>
      <c r="H11" s="59">
        <v>155248</v>
      </c>
      <c r="I11" s="61">
        <v>56</v>
      </c>
    </row>
    <row r="12" spans="1:22" x14ac:dyDescent="0.25">
      <c r="A12" s="46" t="s">
        <v>4</v>
      </c>
      <c r="B12" s="54">
        <v>67</v>
      </c>
      <c r="C12" s="58">
        <v>81</v>
      </c>
      <c r="D12" s="58">
        <v>148</v>
      </c>
      <c r="E12" s="61">
        <v>0.2</v>
      </c>
      <c r="F12" s="58">
        <v>171</v>
      </c>
      <c r="G12" s="58">
        <v>370</v>
      </c>
      <c r="H12" s="58">
        <v>541</v>
      </c>
      <c r="I12" s="61">
        <v>0.2</v>
      </c>
    </row>
    <row r="13" spans="1:22" x14ac:dyDescent="0.25">
      <c r="A13" s="47" t="s">
        <v>11</v>
      </c>
      <c r="B13" s="54">
        <v>114</v>
      </c>
      <c r="C13" s="58">
        <v>9</v>
      </c>
      <c r="D13" s="58">
        <v>123</v>
      </c>
      <c r="E13" s="61">
        <v>0.2</v>
      </c>
      <c r="F13" s="58">
        <v>292</v>
      </c>
      <c r="G13" s="58">
        <v>33</v>
      </c>
      <c r="H13" s="58">
        <v>325</v>
      </c>
      <c r="I13" s="61">
        <v>0.1</v>
      </c>
    </row>
    <row r="14" spans="1:22" x14ac:dyDescent="0.25">
      <c r="A14" s="46" t="s">
        <v>86</v>
      </c>
      <c r="B14" s="54" t="s">
        <v>78</v>
      </c>
      <c r="C14" s="58" t="s">
        <v>78</v>
      </c>
      <c r="D14" s="58" t="s">
        <v>78</v>
      </c>
      <c r="E14" s="62" t="s">
        <v>78</v>
      </c>
      <c r="F14" s="58" t="s">
        <v>78</v>
      </c>
      <c r="G14" s="58" t="s">
        <v>78</v>
      </c>
      <c r="H14" s="58" t="s">
        <v>78</v>
      </c>
      <c r="I14" s="62" t="s">
        <v>78</v>
      </c>
    </row>
    <row r="15" spans="1:22" x14ac:dyDescent="0.25">
      <c r="A15" s="46" t="s">
        <v>5</v>
      </c>
      <c r="B15" s="55">
        <v>7296</v>
      </c>
      <c r="C15" s="59">
        <v>1661</v>
      </c>
      <c r="D15" s="59">
        <v>8957</v>
      </c>
      <c r="E15" s="61">
        <v>12.8</v>
      </c>
      <c r="F15" s="59">
        <v>35550</v>
      </c>
      <c r="G15" s="59">
        <v>15737</v>
      </c>
      <c r="H15" s="59">
        <v>51287</v>
      </c>
      <c r="I15" s="61">
        <v>18.5</v>
      </c>
      <c r="N15" s="29"/>
      <c r="O15" s="9"/>
      <c r="P15" s="10"/>
      <c r="Q15" s="10"/>
      <c r="R15" s="10"/>
      <c r="S15" s="10"/>
      <c r="T15" s="10"/>
      <c r="U15" s="10"/>
      <c r="V15" s="10"/>
    </row>
    <row r="16" spans="1:22" x14ac:dyDescent="0.25">
      <c r="A16" s="46" t="s">
        <v>23</v>
      </c>
      <c r="B16" s="55">
        <v>648</v>
      </c>
      <c r="C16" s="58">
        <v>521</v>
      </c>
      <c r="D16" s="59">
        <v>1169</v>
      </c>
      <c r="E16" s="61">
        <v>1.7</v>
      </c>
      <c r="F16" s="59">
        <v>1158</v>
      </c>
      <c r="G16" s="59">
        <v>1184</v>
      </c>
      <c r="H16" s="59">
        <v>2342</v>
      </c>
      <c r="I16" s="61">
        <v>0.8</v>
      </c>
    </row>
    <row r="17" spans="1:24" x14ac:dyDescent="0.25">
      <c r="A17" s="46" t="s">
        <v>7</v>
      </c>
      <c r="B17" s="55">
        <v>2230</v>
      </c>
      <c r="C17" s="58">
        <v>306</v>
      </c>
      <c r="D17" s="59">
        <v>2536</v>
      </c>
      <c r="E17" s="61">
        <v>3.6</v>
      </c>
      <c r="F17" s="59">
        <v>5469</v>
      </c>
      <c r="G17" s="58">
        <v>390</v>
      </c>
      <c r="H17" s="59">
        <v>5859</v>
      </c>
      <c r="I17" s="61">
        <v>2.1</v>
      </c>
      <c r="P17" s="29"/>
      <c r="Q17" s="9"/>
      <c r="R17" s="10"/>
      <c r="S17" s="10"/>
      <c r="T17" s="10"/>
      <c r="U17" s="10"/>
      <c r="V17" s="10"/>
      <c r="W17" s="10"/>
      <c r="X17" s="10"/>
    </row>
    <row r="18" spans="1:24" x14ac:dyDescent="0.25">
      <c r="A18" s="46" t="s">
        <v>8</v>
      </c>
      <c r="B18" s="54">
        <v>15</v>
      </c>
      <c r="C18" s="58">
        <v>11</v>
      </c>
      <c r="D18" s="58">
        <v>26</v>
      </c>
      <c r="E18" s="61">
        <v>0</v>
      </c>
      <c r="F18" s="58">
        <v>16</v>
      </c>
      <c r="G18" s="58">
        <v>28</v>
      </c>
      <c r="H18" s="58">
        <v>44</v>
      </c>
      <c r="I18" s="61">
        <v>0</v>
      </c>
    </row>
    <row r="19" spans="1:24" x14ac:dyDescent="0.25">
      <c r="A19" s="47" t="s">
        <v>24</v>
      </c>
      <c r="B19" s="54">
        <v>429</v>
      </c>
      <c r="C19" s="58">
        <v>130</v>
      </c>
      <c r="D19" s="58">
        <v>559</v>
      </c>
      <c r="E19" s="61">
        <v>0.8</v>
      </c>
      <c r="F19" s="58">
        <v>762</v>
      </c>
      <c r="G19" s="58">
        <v>293</v>
      </c>
      <c r="H19" s="59">
        <v>1055</v>
      </c>
      <c r="I19" s="61">
        <v>0.4</v>
      </c>
    </row>
    <row r="20" spans="1:24" x14ac:dyDescent="0.25">
      <c r="A20" s="47" t="s">
        <v>87</v>
      </c>
      <c r="B20" s="54" t="s">
        <v>78</v>
      </c>
      <c r="C20" s="58" t="s">
        <v>78</v>
      </c>
      <c r="D20" s="58" t="s">
        <v>78</v>
      </c>
      <c r="E20" s="62" t="s">
        <v>78</v>
      </c>
      <c r="F20" s="58" t="s">
        <v>78</v>
      </c>
      <c r="G20" s="58" t="s">
        <v>78</v>
      </c>
      <c r="H20" s="58" t="s">
        <v>78</v>
      </c>
      <c r="I20" s="62" t="s">
        <v>78</v>
      </c>
    </row>
    <row r="21" spans="1:24" x14ac:dyDescent="0.25">
      <c r="A21" s="46" t="s">
        <v>88</v>
      </c>
      <c r="B21" s="54" t="s">
        <v>78</v>
      </c>
      <c r="C21" s="58" t="s">
        <v>78</v>
      </c>
      <c r="D21" s="58" t="s">
        <v>78</v>
      </c>
      <c r="E21" s="62" t="s">
        <v>78</v>
      </c>
      <c r="F21" s="58" t="s">
        <v>78</v>
      </c>
      <c r="G21" s="58" t="s">
        <v>78</v>
      </c>
      <c r="H21" s="58" t="s">
        <v>78</v>
      </c>
      <c r="I21" s="62" t="s">
        <v>78</v>
      </c>
    </row>
    <row r="22" spans="1:24" x14ac:dyDescent="0.25">
      <c r="A22" s="47" t="s">
        <v>10</v>
      </c>
      <c r="B22" s="54">
        <v>25</v>
      </c>
      <c r="C22" s="58">
        <v>55</v>
      </c>
      <c r="D22" s="58">
        <v>80</v>
      </c>
      <c r="E22" s="61">
        <v>0.1</v>
      </c>
      <c r="F22" s="58">
        <v>126</v>
      </c>
      <c r="G22" s="58">
        <v>116</v>
      </c>
      <c r="H22" s="58">
        <v>242</v>
      </c>
      <c r="I22" s="61">
        <v>0.1</v>
      </c>
    </row>
    <row r="23" spans="1:24" x14ac:dyDescent="0.25">
      <c r="A23" s="46" t="s">
        <v>89</v>
      </c>
      <c r="B23" s="54" t="s">
        <v>78</v>
      </c>
      <c r="C23" s="58" t="s">
        <v>78</v>
      </c>
      <c r="D23" s="58" t="s">
        <v>78</v>
      </c>
      <c r="E23" s="62" t="s">
        <v>78</v>
      </c>
      <c r="F23" s="58" t="s">
        <v>78</v>
      </c>
      <c r="G23" s="58" t="s">
        <v>78</v>
      </c>
      <c r="H23" s="58" t="s">
        <v>78</v>
      </c>
      <c r="I23" s="62" t="s">
        <v>78</v>
      </c>
    </row>
    <row r="24" spans="1:24" x14ac:dyDescent="0.25">
      <c r="A24" s="46" t="s">
        <v>14</v>
      </c>
      <c r="B24" s="55">
        <v>5906</v>
      </c>
      <c r="C24" s="59">
        <v>1271</v>
      </c>
      <c r="D24" s="59">
        <v>7177</v>
      </c>
      <c r="E24" s="61">
        <v>10.3</v>
      </c>
      <c r="F24" s="59">
        <v>11275</v>
      </c>
      <c r="G24" s="59">
        <v>2643</v>
      </c>
      <c r="H24" s="59">
        <v>13918</v>
      </c>
      <c r="I24" s="61">
        <v>5</v>
      </c>
    </row>
    <row r="25" spans="1:24" x14ac:dyDescent="0.25">
      <c r="A25" s="46" t="s">
        <v>25</v>
      </c>
      <c r="B25" s="54">
        <v>16</v>
      </c>
      <c r="C25" s="58">
        <v>11</v>
      </c>
      <c r="D25" s="58">
        <v>27</v>
      </c>
      <c r="E25" s="61">
        <v>0</v>
      </c>
      <c r="F25" s="58">
        <v>72</v>
      </c>
      <c r="G25" s="58">
        <v>25</v>
      </c>
      <c r="H25" s="58">
        <v>97</v>
      </c>
      <c r="I25" s="61">
        <v>0</v>
      </c>
    </row>
    <row r="26" spans="1:24" x14ac:dyDescent="0.25">
      <c r="A26" s="46" t="s">
        <v>98</v>
      </c>
      <c r="B26" s="54" t="s">
        <v>78</v>
      </c>
      <c r="C26" s="58" t="s">
        <v>78</v>
      </c>
      <c r="D26" s="58" t="s">
        <v>78</v>
      </c>
      <c r="E26" s="62" t="s">
        <v>78</v>
      </c>
      <c r="F26" s="58" t="s">
        <v>78</v>
      </c>
      <c r="G26" s="58" t="s">
        <v>78</v>
      </c>
      <c r="H26" s="58" t="s">
        <v>78</v>
      </c>
      <c r="I26" s="62" t="s">
        <v>78</v>
      </c>
    </row>
    <row r="27" spans="1:24" x14ac:dyDescent="0.25">
      <c r="A27" s="46" t="s">
        <v>3</v>
      </c>
      <c r="B27" s="55">
        <v>4435</v>
      </c>
      <c r="C27" s="58">
        <v>331</v>
      </c>
      <c r="D27" s="59">
        <v>4766</v>
      </c>
      <c r="E27" s="61">
        <v>6.8</v>
      </c>
      <c r="F27" s="59">
        <v>18140</v>
      </c>
      <c r="G27" s="59">
        <v>1001</v>
      </c>
      <c r="H27" s="59">
        <v>19141</v>
      </c>
      <c r="I27" s="61">
        <v>6.9</v>
      </c>
    </row>
    <row r="28" spans="1:24" x14ac:dyDescent="0.25">
      <c r="A28" s="46" t="s">
        <v>90</v>
      </c>
      <c r="B28" s="54" t="s">
        <v>78</v>
      </c>
      <c r="C28" s="58" t="s">
        <v>78</v>
      </c>
      <c r="D28" s="58" t="s">
        <v>78</v>
      </c>
      <c r="E28" s="62"/>
      <c r="F28" s="58" t="s">
        <v>78</v>
      </c>
      <c r="G28" s="58" t="s">
        <v>78</v>
      </c>
      <c r="H28" s="58"/>
      <c r="I28" s="62" t="s">
        <v>78</v>
      </c>
    </row>
    <row r="29" spans="1:24" x14ac:dyDescent="0.25">
      <c r="A29" s="46" t="s">
        <v>6</v>
      </c>
      <c r="B29" s="55">
        <v>5459</v>
      </c>
      <c r="C29" s="58">
        <v>429</v>
      </c>
      <c r="D29" s="59">
        <v>5888</v>
      </c>
      <c r="E29" s="61">
        <v>8.4</v>
      </c>
      <c r="F29" s="59">
        <v>14771</v>
      </c>
      <c r="G29" s="59">
        <v>1132</v>
      </c>
      <c r="H29" s="59">
        <v>15903</v>
      </c>
      <c r="I29" s="61">
        <v>5.7</v>
      </c>
    </row>
    <row r="30" spans="1:24" ht="15.75" thickBot="1" x14ac:dyDescent="0.3">
      <c r="A30" s="48" t="s">
        <v>26</v>
      </c>
      <c r="B30" s="56">
        <v>746</v>
      </c>
      <c r="C30" s="60">
        <v>248</v>
      </c>
      <c r="D30" s="60">
        <v>994</v>
      </c>
      <c r="E30" s="63">
        <v>1.4</v>
      </c>
      <c r="F30" s="64">
        <v>1167</v>
      </c>
      <c r="G30" s="64">
        <v>589</v>
      </c>
      <c r="H30" s="64">
        <v>1756</v>
      </c>
      <c r="I30" s="63">
        <v>0.6</v>
      </c>
    </row>
    <row r="31" spans="1:24" x14ac:dyDescent="0.25">
      <c r="A31" s="23"/>
      <c r="B31" s="24"/>
      <c r="C31" s="25"/>
      <c r="D31" s="25"/>
      <c r="E31" s="26"/>
      <c r="F31" s="24"/>
      <c r="G31" s="25"/>
      <c r="H31" s="25"/>
      <c r="I31" s="26"/>
    </row>
    <row r="32" spans="1:24" ht="81.75" customHeight="1" x14ac:dyDescent="0.25">
      <c r="A32" s="90" t="s">
        <v>99</v>
      </c>
      <c r="B32" s="90"/>
      <c r="C32" s="91"/>
      <c r="D32" s="91"/>
      <c r="E32" s="91"/>
      <c r="F32" s="91"/>
      <c r="G32" s="91"/>
      <c r="H32" s="91"/>
      <c r="I32" s="91"/>
    </row>
    <row r="33" spans="1:9" x14ac:dyDescent="0.25">
      <c r="A33" s="17" t="s">
        <v>91</v>
      </c>
      <c r="B33" s="17"/>
      <c r="C33" s="18"/>
      <c r="D33" s="18"/>
      <c r="E33" s="19"/>
      <c r="F33" s="19"/>
      <c r="G33" s="18"/>
      <c r="H33" s="18"/>
      <c r="I33" s="19"/>
    </row>
    <row r="34" spans="1:9" ht="25.5" customHeight="1" x14ac:dyDescent="0.25">
      <c r="A34" s="3"/>
      <c r="B34" s="3"/>
    </row>
  </sheetData>
  <mergeCells count="4">
    <mergeCell ref="C3:E3"/>
    <mergeCell ref="G3:I3"/>
    <mergeCell ref="A32:I32"/>
    <mergeCell ref="A3:A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0"/>
  <sheetViews>
    <sheetView workbookViewId="0">
      <pane ySplit="3" topLeftCell="A4" activePane="bottomLeft" state="frozen"/>
      <selection pane="bottomLeft" activeCell="E48" sqref="E48:E67"/>
    </sheetView>
  </sheetViews>
  <sheetFormatPr defaultRowHeight="15" x14ac:dyDescent="0.25"/>
  <cols>
    <col min="1" max="1" width="32" customWidth="1"/>
    <col min="2" max="2" width="13.42578125" customWidth="1"/>
    <col min="3" max="3" width="14" style="38" customWidth="1"/>
    <col min="4" max="4" width="13.85546875" style="38" bestFit="1" customWidth="1"/>
    <col min="5" max="5" width="12.5703125" style="38" customWidth="1"/>
  </cols>
  <sheetData>
    <row r="1" spans="1:5" x14ac:dyDescent="0.25">
      <c r="A1" s="30" t="s">
        <v>111</v>
      </c>
      <c r="B1" s="10"/>
      <c r="C1" s="35"/>
      <c r="D1" s="35"/>
      <c r="E1" s="35"/>
    </row>
    <row r="2" spans="1:5" ht="15.75" thickBot="1" x14ac:dyDescent="0.3">
      <c r="A2" s="9"/>
      <c r="B2" s="10"/>
      <c r="C2" s="35"/>
      <c r="D2" s="35"/>
      <c r="E2" s="35"/>
    </row>
    <row r="3" spans="1:5" ht="24.75" thickBot="1" x14ac:dyDescent="0.3">
      <c r="A3" s="13" t="s">
        <v>27</v>
      </c>
      <c r="B3" s="14" t="s">
        <v>28</v>
      </c>
      <c r="C3" s="36" t="s">
        <v>29</v>
      </c>
      <c r="D3" s="36" t="s">
        <v>21</v>
      </c>
      <c r="E3" s="37" t="s">
        <v>29</v>
      </c>
    </row>
    <row r="4" spans="1:5" x14ac:dyDescent="0.25">
      <c r="A4" s="51" t="s">
        <v>30</v>
      </c>
      <c r="B4" s="40">
        <v>60196</v>
      </c>
      <c r="C4" s="70">
        <v>100</v>
      </c>
      <c r="D4" s="40">
        <v>239199</v>
      </c>
      <c r="E4" s="41">
        <v>100</v>
      </c>
    </row>
    <row r="5" spans="1:5" x14ac:dyDescent="0.25">
      <c r="A5" s="52" t="s">
        <v>31</v>
      </c>
      <c r="B5" s="65">
        <v>54363</v>
      </c>
      <c r="C5" s="70">
        <v>90.3</v>
      </c>
      <c r="D5" s="65">
        <v>218883</v>
      </c>
      <c r="E5" s="41">
        <f t="shared" ref="E5:E46" si="0">D5/239199*100</f>
        <v>91.506653455909088</v>
      </c>
    </row>
    <row r="6" spans="1:5" x14ac:dyDescent="0.25">
      <c r="A6" s="46" t="s">
        <v>32</v>
      </c>
      <c r="B6" s="66">
        <v>3727</v>
      </c>
      <c r="C6" s="71">
        <v>6.2</v>
      </c>
      <c r="D6" s="66">
        <v>7102</v>
      </c>
      <c r="E6" s="71">
        <f t="shared" si="0"/>
        <v>2.9690759576754084</v>
      </c>
    </row>
    <row r="7" spans="1:5" x14ac:dyDescent="0.25">
      <c r="A7" s="46" t="s">
        <v>33</v>
      </c>
      <c r="B7" s="67">
        <v>381</v>
      </c>
      <c r="C7" s="71">
        <v>0.6</v>
      </c>
      <c r="D7" s="67">
        <v>925</v>
      </c>
      <c r="E7" s="71">
        <f t="shared" si="0"/>
        <v>0.38670730228805306</v>
      </c>
    </row>
    <row r="8" spans="1:5" x14ac:dyDescent="0.25">
      <c r="A8" s="46" t="s">
        <v>34</v>
      </c>
      <c r="B8" s="67">
        <v>160</v>
      </c>
      <c r="C8" s="71">
        <v>0.3</v>
      </c>
      <c r="D8" s="67">
        <v>435</v>
      </c>
      <c r="E8" s="71">
        <f t="shared" si="0"/>
        <v>0.18185694756248982</v>
      </c>
    </row>
    <row r="9" spans="1:5" x14ac:dyDescent="0.25">
      <c r="A9" s="46" t="s">
        <v>35</v>
      </c>
      <c r="B9" s="67">
        <v>112</v>
      </c>
      <c r="C9" s="71">
        <v>0.2</v>
      </c>
      <c r="D9" s="66">
        <v>536</v>
      </c>
      <c r="E9" s="71">
        <f t="shared" si="0"/>
        <v>0.224081204352861</v>
      </c>
    </row>
    <row r="10" spans="1:5" x14ac:dyDescent="0.25">
      <c r="A10" s="47" t="s">
        <v>36</v>
      </c>
      <c r="B10" s="66">
        <v>5622</v>
      </c>
      <c r="C10" s="71">
        <f>B10/B4*100</f>
        <v>9.3394909960794728</v>
      </c>
      <c r="D10" s="66">
        <v>22660</v>
      </c>
      <c r="E10" s="71">
        <f t="shared" si="0"/>
        <v>9.4732837511862513</v>
      </c>
    </row>
    <row r="11" spans="1:5" x14ac:dyDescent="0.25">
      <c r="A11" s="47" t="s">
        <v>37</v>
      </c>
      <c r="B11" s="67">
        <v>128</v>
      </c>
      <c r="C11" s="71">
        <f>B11/B4*100</f>
        <v>0.21263871353578312</v>
      </c>
      <c r="D11" s="67">
        <v>424</v>
      </c>
      <c r="E11" s="71">
        <f t="shared" si="0"/>
        <v>0.17725826612987511</v>
      </c>
    </row>
    <row r="12" spans="1:5" x14ac:dyDescent="0.25">
      <c r="A12" s="46" t="s">
        <v>38</v>
      </c>
      <c r="B12" s="67">
        <v>275</v>
      </c>
      <c r="C12" s="71">
        <f>B12/B4*100</f>
        <v>0.456840986112034</v>
      </c>
      <c r="D12" s="67">
        <v>503</v>
      </c>
      <c r="E12" s="71">
        <f t="shared" si="0"/>
        <v>0.21028516005501696</v>
      </c>
    </row>
    <row r="13" spans="1:5" x14ac:dyDescent="0.25">
      <c r="A13" s="47" t="s">
        <v>70</v>
      </c>
      <c r="B13" s="67">
        <v>60</v>
      </c>
      <c r="C13" s="71">
        <f>B13/B4*100</f>
        <v>9.9674396969898327E-2</v>
      </c>
      <c r="D13" s="67">
        <v>242</v>
      </c>
      <c r="E13" s="71">
        <f t="shared" si="0"/>
        <v>0.10117099151752307</v>
      </c>
    </row>
    <row r="14" spans="1:5" x14ac:dyDescent="0.25">
      <c r="A14" s="46" t="s">
        <v>106</v>
      </c>
      <c r="B14" s="67">
        <v>451</v>
      </c>
      <c r="C14" s="71">
        <f>B14/B4*100</f>
        <v>0.74921921722373575</v>
      </c>
      <c r="D14" s="66">
        <v>2612</v>
      </c>
      <c r="E14" s="71">
        <f t="shared" si="0"/>
        <v>1.091977809271778</v>
      </c>
    </row>
    <row r="15" spans="1:5" x14ac:dyDescent="0.25">
      <c r="A15" s="46" t="s">
        <v>39</v>
      </c>
      <c r="B15" s="67">
        <v>46</v>
      </c>
      <c r="C15" s="71">
        <f>B15/B4*100</f>
        <v>7.6417037676922053E-2</v>
      </c>
      <c r="D15" s="67">
        <v>102</v>
      </c>
      <c r="E15" s="71">
        <f t="shared" si="0"/>
        <v>4.2642318738790715E-2</v>
      </c>
    </row>
    <row r="16" spans="1:5" x14ac:dyDescent="0.25">
      <c r="A16" s="46" t="s">
        <v>40</v>
      </c>
      <c r="B16" s="67">
        <v>617</v>
      </c>
      <c r="C16" s="71">
        <f>B16/B4*100</f>
        <v>1.0249850488404546</v>
      </c>
      <c r="D16" s="66">
        <v>2202</v>
      </c>
      <c r="E16" s="71">
        <f t="shared" si="0"/>
        <v>0.920572410419776</v>
      </c>
    </row>
    <row r="17" spans="1:11" x14ac:dyDescent="0.25">
      <c r="A17" s="46" t="s">
        <v>41</v>
      </c>
      <c r="B17" s="67">
        <v>73</v>
      </c>
      <c r="C17" s="71">
        <f>B17/B4*100</f>
        <v>0.12127051631337632</v>
      </c>
      <c r="D17" s="67">
        <v>261</v>
      </c>
      <c r="E17" s="71">
        <f t="shared" si="0"/>
        <v>0.10911416853749388</v>
      </c>
    </row>
    <row r="18" spans="1:11" x14ac:dyDescent="0.25">
      <c r="A18" s="46" t="s">
        <v>42</v>
      </c>
      <c r="B18" s="67">
        <v>147</v>
      </c>
      <c r="C18" s="71">
        <f>B18/B4*100</f>
        <v>0.24420227257625091</v>
      </c>
      <c r="D18" s="67">
        <v>406</v>
      </c>
      <c r="E18" s="71">
        <f t="shared" si="0"/>
        <v>0.16973315105832382</v>
      </c>
    </row>
    <row r="19" spans="1:11" x14ac:dyDescent="0.25">
      <c r="A19" s="47" t="s">
        <v>43</v>
      </c>
      <c r="B19" s="66">
        <v>1008</v>
      </c>
      <c r="C19" s="71">
        <f>B19/B4*100</f>
        <v>1.674529869094292</v>
      </c>
      <c r="D19" s="66">
        <v>2190</v>
      </c>
      <c r="E19" s="71">
        <f t="shared" si="0"/>
        <v>0.91555566703874181</v>
      </c>
    </row>
    <row r="20" spans="1:11" x14ac:dyDescent="0.25">
      <c r="A20" s="46" t="s">
        <v>44</v>
      </c>
      <c r="B20" s="67">
        <v>34</v>
      </c>
      <c r="C20" s="71">
        <f>B20/B4*100</f>
        <v>5.6482158282942389E-2</v>
      </c>
      <c r="D20" s="67">
        <v>81</v>
      </c>
      <c r="E20" s="71">
        <f t="shared" si="0"/>
        <v>3.3863017821980861E-2</v>
      </c>
    </row>
    <row r="21" spans="1:11" x14ac:dyDescent="0.25">
      <c r="A21" s="46" t="s">
        <v>108</v>
      </c>
      <c r="B21" s="68">
        <v>2</v>
      </c>
      <c r="C21" s="72">
        <f>B21/B4*100</f>
        <v>3.3224798989966112E-3</v>
      </c>
      <c r="D21" s="68">
        <v>10</v>
      </c>
      <c r="E21" s="72">
        <f t="shared" si="0"/>
        <v>4.1806194841951683E-3</v>
      </c>
    </row>
    <row r="22" spans="1:11" ht="14.25" customHeight="1" x14ac:dyDescent="0.25">
      <c r="A22" s="47" t="s">
        <v>45</v>
      </c>
      <c r="B22" s="67">
        <v>454</v>
      </c>
      <c r="C22" s="71">
        <f>B22/B4*100</f>
        <v>0.75420293707223074</v>
      </c>
      <c r="D22" s="66">
        <v>1410</v>
      </c>
      <c r="E22" s="71">
        <f t="shared" si="0"/>
        <v>0.58946734727151873</v>
      </c>
    </row>
    <row r="23" spans="1:11" x14ac:dyDescent="0.25">
      <c r="A23" s="46" t="s">
        <v>69</v>
      </c>
      <c r="B23" s="67">
        <v>41</v>
      </c>
      <c r="C23" s="71">
        <f>B23/B4*100</f>
        <v>6.8110837929430526E-2</v>
      </c>
      <c r="D23" s="67">
        <v>103</v>
      </c>
      <c r="E23" s="71">
        <f t="shared" si="0"/>
        <v>4.3060380687210235E-2</v>
      </c>
    </row>
    <row r="24" spans="1:11" x14ac:dyDescent="0.25">
      <c r="A24" s="46" t="s">
        <v>12</v>
      </c>
      <c r="B24" s="66">
        <v>5497</v>
      </c>
      <c r="C24" s="71">
        <f>B24/B4*100</f>
        <v>9.1318360023921858</v>
      </c>
      <c r="D24" s="66">
        <v>14660</v>
      </c>
      <c r="E24" s="71">
        <f t="shared" si="0"/>
        <v>6.1287881638301167</v>
      </c>
    </row>
    <row r="25" spans="1:11" x14ac:dyDescent="0.25">
      <c r="A25" s="46" t="s">
        <v>46</v>
      </c>
      <c r="B25" s="67">
        <v>128</v>
      </c>
      <c r="C25" s="71">
        <f>B25/B4*100</f>
        <v>0.21263871353578312</v>
      </c>
      <c r="D25" s="67">
        <v>511</v>
      </c>
      <c r="E25" s="71">
        <f t="shared" si="0"/>
        <v>0.2136296556423731</v>
      </c>
    </row>
    <row r="26" spans="1:11" x14ac:dyDescent="0.25">
      <c r="A26" s="46" t="s">
        <v>47</v>
      </c>
      <c r="B26" s="67">
        <v>396</v>
      </c>
      <c r="C26" s="71">
        <f>B26/B4*100</f>
        <v>0.657851020001329</v>
      </c>
      <c r="D26" s="66">
        <v>2256</v>
      </c>
      <c r="E26" s="71">
        <f t="shared" si="0"/>
        <v>0.94314775563442999</v>
      </c>
    </row>
    <row r="27" spans="1:11" x14ac:dyDescent="0.25">
      <c r="A27" s="46" t="s">
        <v>48</v>
      </c>
      <c r="B27" s="67">
        <v>47</v>
      </c>
      <c r="C27" s="71">
        <f>B27/B4*100</f>
        <v>7.8078277626420362E-2</v>
      </c>
      <c r="D27" s="67">
        <v>189</v>
      </c>
      <c r="E27" s="71">
        <f t="shared" si="0"/>
        <v>7.9013708251288672E-2</v>
      </c>
      <c r="H27" s="10"/>
      <c r="I27" s="35"/>
      <c r="J27" s="35"/>
      <c r="K27" s="35"/>
    </row>
    <row r="28" spans="1:11" x14ac:dyDescent="0.25">
      <c r="A28" s="47" t="s">
        <v>49</v>
      </c>
      <c r="B28" s="67">
        <v>722</v>
      </c>
      <c r="C28" s="71">
        <f>B28/B4*100</f>
        <v>1.1994152435377765</v>
      </c>
      <c r="D28" s="66">
        <v>2340</v>
      </c>
      <c r="E28" s="71">
        <f t="shared" si="0"/>
        <v>0.97826495930166935</v>
      </c>
    </row>
    <row r="29" spans="1:11" x14ac:dyDescent="0.25">
      <c r="A29" s="47" t="s">
        <v>107</v>
      </c>
      <c r="B29" s="67">
        <v>65</v>
      </c>
      <c r="C29" s="71">
        <f>B29/B4*100</f>
        <v>0.10798059671738985</v>
      </c>
      <c r="D29" s="67">
        <v>110</v>
      </c>
      <c r="E29" s="71">
        <f t="shared" si="0"/>
        <v>4.5986814326146846E-2</v>
      </c>
    </row>
    <row r="30" spans="1:11" x14ac:dyDescent="0.25">
      <c r="A30" s="46" t="s">
        <v>83</v>
      </c>
      <c r="B30" s="67">
        <v>927</v>
      </c>
      <c r="C30" s="71">
        <f>B30/B4*100</f>
        <v>1.5399694331849294</v>
      </c>
      <c r="D30" s="66">
        <v>2883</v>
      </c>
      <c r="E30" s="71">
        <f t="shared" si="0"/>
        <v>1.2052725972934668</v>
      </c>
    </row>
    <row r="31" spans="1:11" x14ac:dyDescent="0.25">
      <c r="A31" s="47" t="s">
        <v>103</v>
      </c>
      <c r="B31" s="67">
        <v>45</v>
      </c>
      <c r="C31" s="71">
        <f>B31/B4*100</f>
        <v>7.4755797727423745E-2</v>
      </c>
      <c r="D31" s="67">
        <v>187</v>
      </c>
      <c r="E31" s="71">
        <f t="shared" si="0"/>
        <v>7.8177584354449645E-2</v>
      </c>
    </row>
    <row r="32" spans="1:11" x14ac:dyDescent="0.25">
      <c r="A32" s="46" t="s">
        <v>50</v>
      </c>
      <c r="B32" s="66">
        <v>1307</v>
      </c>
      <c r="C32" s="71">
        <f>B32/B4*100</f>
        <v>2.1712406139942853</v>
      </c>
      <c r="D32" s="66">
        <v>4094</v>
      </c>
      <c r="E32" s="71">
        <f t="shared" si="0"/>
        <v>1.7115456168295018</v>
      </c>
    </row>
    <row r="33" spans="1:5" x14ac:dyDescent="0.25">
      <c r="A33" s="46" t="s">
        <v>51</v>
      </c>
      <c r="B33" s="66">
        <v>1656</v>
      </c>
      <c r="C33" s="71">
        <f>B33/B4*100</f>
        <v>2.7510133563691941</v>
      </c>
      <c r="D33" s="66">
        <v>8464</v>
      </c>
      <c r="E33" s="71">
        <f t="shared" si="0"/>
        <v>3.5384763314227898</v>
      </c>
    </row>
    <row r="34" spans="1:5" x14ac:dyDescent="0.25">
      <c r="A34" s="46" t="s">
        <v>52</v>
      </c>
      <c r="B34" s="67">
        <v>68</v>
      </c>
      <c r="C34" s="71">
        <f>B34/B4*100</f>
        <v>0.11296431656588478</v>
      </c>
      <c r="D34" s="67">
        <v>159</v>
      </c>
      <c r="E34" s="71">
        <f t="shared" si="0"/>
        <v>6.6471849798703173E-2</v>
      </c>
    </row>
    <row r="35" spans="1:5" x14ac:dyDescent="0.25">
      <c r="A35" s="46" t="s">
        <v>53</v>
      </c>
      <c r="B35" s="67">
        <v>444</v>
      </c>
      <c r="C35" s="71">
        <f>B35/B4*100</f>
        <v>0.73759053757724768</v>
      </c>
      <c r="D35" s="66">
        <v>1492</v>
      </c>
      <c r="E35" s="71">
        <f t="shared" si="0"/>
        <v>0.62374842704191913</v>
      </c>
    </row>
    <row r="36" spans="1:5" x14ac:dyDescent="0.25">
      <c r="A36" s="46" t="s">
        <v>84</v>
      </c>
      <c r="B36" s="66">
        <v>2778</v>
      </c>
      <c r="C36" s="71">
        <f>B36/B4*100</f>
        <v>4.614924579706293</v>
      </c>
      <c r="D36" s="66">
        <v>12608</v>
      </c>
      <c r="E36" s="71">
        <f t="shared" si="0"/>
        <v>5.2709250456732679</v>
      </c>
    </row>
    <row r="37" spans="1:5" x14ac:dyDescent="0.25">
      <c r="A37" s="47" t="s">
        <v>54</v>
      </c>
      <c r="B37" s="67">
        <v>89</v>
      </c>
      <c r="C37" s="71">
        <f>B37/B4*100</f>
        <v>0.1478503555053492</v>
      </c>
      <c r="D37" s="67">
        <v>252</v>
      </c>
      <c r="E37" s="71">
        <f t="shared" si="0"/>
        <v>0.10535161100171825</v>
      </c>
    </row>
    <row r="38" spans="1:5" x14ac:dyDescent="0.25">
      <c r="A38" s="46" t="s">
        <v>55</v>
      </c>
      <c r="B38" s="68">
        <v>478</v>
      </c>
      <c r="C38" s="72">
        <v>0.8</v>
      </c>
      <c r="D38" s="85">
        <v>1450</v>
      </c>
      <c r="E38" s="72">
        <f t="shared" si="0"/>
        <v>0.60618982520829934</v>
      </c>
    </row>
    <row r="39" spans="1:5" x14ac:dyDescent="0.25">
      <c r="A39" s="46" t="s">
        <v>71</v>
      </c>
      <c r="B39" s="66">
        <v>15466</v>
      </c>
      <c r="C39" s="71">
        <v>25.7</v>
      </c>
      <c r="D39" s="66">
        <v>72892</v>
      </c>
      <c r="E39" s="71">
        <f t="shared" si="0"/>
        <v>30.47337154419542</v>
      </c>
    </row>
    <row r="40" spans="1:5" x14ac:dyDescent="0.25">
      <c r="A40" s="47" t="s">
        <v>56</v>
      </c>
      <c r="B40" s="67">
        <v>138</v>
      </c>
      <c r="C40" s="71">
        <v>0.2</v>
      </c>
      <c r="D40" s="67">
        <v>345</v>
      </c>
      <c r="E40" s="71">
        <f t="shared" si="0"/>
        <v>0.14423137220473328</v>
      </c>
    </row>
    <row r="41" spans="1:5" x14ac:dyDescent="0.25">
      <c r="A41" s="46" t="s">
        <v>75</v>
      </c>
      <c r="B41" s="67">
        <v>338</v>
      </c>
      <c r="C41" s="71">
        <v>0.6</v>
      </c>
      <c r="D41" s="66">
        <v>1107</v>
      </c>
      <c r="E41" s="71">
        <f t="shared" si="0"/>
        <v>0.4627945769004051</v>
      </c>
    </row>
    <row r="42" spans="1:5" x14ac:dyDescent="0.25">
      <c r="A42" s="46" t="s">
        <v>94</v>
      </c>
      <c r="B42" s="67">
        <v>195</v>
      </c>
      <c r="C42" s="71">
        <v>0.3</v>
      </c>
      <c r="D42" s="67">
        <v>719</v>
      </c>
      <c r="E42" s="71">
        <f t="shared" si="0"/>
        <v>0.30058654091363257</v>
      </c>
    </row>
    <row r="43" spans="1:5" x14ac:dyDescent="0.25">
      <c r="A43" s="46" t="s">
        <v>57</v>
      </c>
      <c r="B43" s="66">
        <v>916</v>
      </c>
      <c r="C43" s="71">
        <v>1.5</v>
      </c>
      <c r="D43" s="66">
        <v>2502</v>
      </c>
      <c r="E43" s="71">
        <f t="shared" si="0"/>
        <v>1.045990994945631</v>
      </c>
    </row>
    <row r="44" spans="1:5" x14ac:dyDescent="0.25">
      <c r="A44" s="46" t="s">
        <v>58</v>
      </c>
      <c r="B44" s="66">
        <v>8300</v>
      </c>
      <c r="C44" s="71">
        <v>13.8</v>
      </c>
      <c r="D44" s="66">
        <v>43361</v>
      </c>
      <c r="E44" s="71">
        <f t="shared" si="0"/>
        <v>18.12758414541867</v>
      </c>
    </row>
    <row r="45" spans="1:5" x14ac:dyDescent="0.25">
      <c r="A45" s="46" t="s">
        <v>62</v>
      </c>
      <c r="B45" s="67">
        <v>511</v>
      </c>
      <c r="C45" s="71">
        <v>0.8</v>
      </c>
      <c r="D45" s="66">
        <v>1618</v>
      </c>
      <c r="E45" s="71">
        <f t="shared" si="0"/>
        <v>0.67642423254277817</v>
      </c>
    </row>
    <row r="46" spans="1:5" x14ac:dyDescent="0.25">
      <c r="A46" s="47" t="s">
        <v>72</v>
      </c>
      <c r="B46" s="67">
        <v>514</v>
      </c>
      <c r="C46" s="71">
        <v>0.9</v>
      </c>
      <c r="D46" s="66">
        <v>2480</v>
      </c>
      <c r="E46" s="71">
        <f t="shared" si="0"/>
        <v>1.0367936320804017</v>
      </c>
    </row>
    <row r="47" spans="1:5" x14ac:dyDescent="0.25">
      <c r="A47" s="50" t="s">
        <v>85</v>
      </c>
      <c r="B47" s="84">
        <v>5833</v>
      </c>
      <c r="C47" s="73">
        <v>9.6999999999999993</v>
      </c>
      <c r="D47" s="75">
        <v>20316</v>
      </c>
      <c r="E47" s="73">
        <v>8.5</v>
      </c>
    </row>
    <row r="48" spans="1:5" x14ac:dyDescent="0.25">
      <c r="A48" s="46" t="s">
        <v>76</v>
      </c>
      <c r="B48" s="67">
        <v>51</v>
      </c>
      <c r="C48" s="71">
        <f>B48/60196*100</f>
        <v>8.4723237424413581E-2</v>
      </c>
      <c r="D48" s="67">
        <v>121</v>
      </c>
      <c r="E48" s="71">
        <f>D48/239199*100</f>
        <v>5.0585495758761534E-2</v>
      </c>
    </row>
    <row r="49" spans="1:5" x14ac:dyDescent="0.25">
      <c r="A49" s="47" t="s">
        <v>63</v>
      </c>
      <c r="B49" s="67">
        <v>126</v>
      </c>
      <c r="C49" s="71">
        <f>126/60196*100</f>
        <v>0.2093162336367865</v>
      </c>
      <c r="D49" s="67">
        <v>951</v>
      </c>
      <c r="E49" s="71">
        <f>D49/239199*100</f>
        <v>0.39757691294696046</v>
      </c>
    </row>
    <row r="50" spans="1:5" x14ac:dyDescent="0.25">
      <c r="A50" s="46" t="s">
        <v>60</v>
      </c>
      <c r="B50" s="68">
        <v>118</v>
      </c>
      <c r="C50" s="72">
        <f t="shared" ref="C50:C66" si="1">B50/60196*100</f>
        <v>0.19602631404080006</v>
      </c>
      <c r="D50" s="68">
        <v>357</v>
      </c>
      <c r="E50" s="72">
        <f>D50/239199*100</f>
        <v>0.1492481155857675</v>
      </c>
    </row>
    <row r="51" spans="1:5" x14ac:dyDescent="0.25">
      <c r="A51" s="46" t="s">
        <v>61</v>
      </c>
      <c r="B51" s="66">
        <v>1012</v>
      </c>
      <c r="C51" s="71">
        <f t="shared" si="1"/>
        <v>1.6811748288922852</v>
      </c>
      <c r="D51" s="66">
        <v>2843</v>
      </c>
      <c r="E51" s="71">
        <f>D51/239199*100</f>
        <v>1.1885501193566861</v>
      </c>
    </row>
    <row r="52" spans="1:5" x14ac:dyDescent="0.25">
      <c r="A52" s="46" t="s">
        <v>97</v>
      </c>
      <c r="B52" s="67">
        <v>65</v>
      </c>
      <c r="C52" s="71">
        <f t="shared" si="1"/>
        <v>0.10798059671738985</v>
      </c>
      <c r="D52" s="67">
        <v>153</v>
      </c>
      <c r="E52" s="71">
        <f>D52/239199*100</f>
        <v>6.3963478108186061E-2</v>
      </c>
    </row>
    <row r="53" spans="1:5" x14ac:dyDescent="0.25">
      <c r="A53" s="46" t="s">
        <v>102</v>
      </c>
      <c r="B53" s="67">
        <v>15</v>
      </c>
      <c r="C53" s="71">
        <f t="shared" si="1"/>
        <v>2.4918599242474582E-2</v>
      </c>
      <c r="D53" s="67">
        <v>31</v>
      </c>
      <c r="E53" s="71">
        <f>31/239199*100</f>
        <v>1.2959920401005022E-2</v>
      </c>
    </row>
    <row r="54" spans="1:5" x14ac:dyDescent="0.25">
      <c r="A54" s="46" t="s">
        <v>16</v>
      </c>
      <c r="B54" s="67">
        <v>55</v>
      </c>
      <c r="C54" s="71">
        <f t="shared" si="1"/>
        <v>9.13681972224068E-2</v>
      </c>
      <c r="D54" s="67">
        <v>134</v>
      </c>
      <c r="E54" s="71">
        <f>134/239199*100</f>
        <v>5.6020301088215249E-2</v>
      </c>
    </row>
    <row r="55" spans="1:5" x14ac:dyDescent="0.25">
      <c r="A55" s="46" t="s">
        <v>112</v>
      </c>
      <c r="B55" s="67">
        <v>1</v>
      </c>
      <c r="C55" s="71">
        <f t="shared" si="1"/>
        <v>1.6612399494983056E-3</v>
      </c>
      <c r="D55" s="67">
        <v>4</v>
      </c>
      <c r="E55" s="71">
        <f>4/239199*100</f>
        <v>1.6722477936780675E-3</v>
      </c>
    </row>
    <row r="56" spans="1:5" ht="24" x14ac:dyDescent="0.25">
      <c r="A56" s="46" t="s">
        <v>64</v>
      </c>
      <c r="B56" s="67">
        <v>248</v>
      </c>
      <c r="C56" s="71">
        <f t="shared" si="1"/>
        <v>0.41198750747557972</v>
      </c>
      <c r="D56" s="67">
        <v>764</v>
      </c>
      <c r="E56" s="71">
        <f t="shared" ref="E56:E67" si="2">D56/239199*100</f>
        <v>0.3193993285925108</v>
      </c>
    </row>
    <row r="57" spans="1:5" x14ac:dyDescent="0.25">
      <c r="A57" s="46" t="s">
        <v>65</v>
      </c>
      <c r="B57" s="67">
        <v>71</v>
      </c>
      <c r="C57" s="71">
        <f t="shared" si="1"/>
        <v>0.11794803641437968</v>
      </c>
      <c r="D57" s="67">
        <v>223</v>
      </c>
      <c r="E57" s="71">
        <f t="shared" si="2"/>
        <v>9.3227814497552255E-2</v>
      </c>
    </row>
    <row r="58" spans="1:5" x14ac:dyDescent="0.25">
      <c r="A58" s="47" t="s">
        <v>13</v>
      </c>
      <c r="B58" s="67">
        <v>10</v>
      </c>
      <c r="C58" s="72">
        <f t="shared" si="1"/>
        <v>1.6612399494983054E-2</v>
      </c>
      <c r="D58" s="67">
        <v>33</v>
      </c>
      <c r="E58" s="72">
        <f t="shared" si="2"/>
        <v>1.3796044297844054E-2</v>
      </c>
    </row>
    <row r="59" spans="1:5" x14ac:dyDescent="0.25">
      <c r="A59" s="46" t="s">
        <v>96</v>
      </c>
      <c r="B59" s="67">
        <v>6</v>
      </c>
      <c r="C59" s="71">
        <f t="shared" si="1"/>
        <v>9.967439696989832E-3</v>
      </c>
      <c r="D59" s="67">
        <v>36</v>
      </c>
      <c r="E59" s="71">
        <f t="shared" si="2"/>
        <v>1.5050230143102606E-2</v>
      </c>
    </row>
    <row r="60" spans="1:5" x14ac:dyDescent="0.25">
      <c r="A60" s="46" t="s">
        <v>59</v>
      </c>
      <c r="B60" s="66">
        <v>2162</v>
      </c>
      <c r="C60" s="71">
        <f t="shared" si="1"/>
        <v>3.591600770815337</v>
      </c>
      <c r="D60" s="66">
        <v>6124</v>
      </c>
      <c r="E60" s="71">
        <f t="shared" si="2"/>
        <v>2.5602113721211208</v>
      </c>
    </row>
    <row r="61" spans="1:5" x14ac:dyDescent="0.25">
      <c r="A61" s="46" t="s">
        <v>95</v>
      </c>
      <c r="B61" s="67">
        <v>68</v>
      </c>
      <c r="C61" s="71">
        <f t="shared" si="1"/>
        <v>0.11296431656588478</v>
      </c>
      <c r="D61" s="67">
        <v>203</v>
      </c>
      <c r="E61" s="71">
        <f t="shared" si="2"/>
        <v>8.4866575529161908E-2</v>
      </c>
    </row>
    <row r="62" spans="1:5" x14ac:dyDescent="0.25">
      <c r="A62" s="46" t="s">
        <v>66</v>
      </c>
      <c r="B62" s="67">
        <v>44</v>
      </c>
      <c r="C62" s="71">
        <f t="shared" si="1"/>
        <v>7.3094557777925451E-2</v>
      </c>
      <c r="D62" s="67">
        <v>172</v>
      </c>
      <c r="E62" s="71">
        <f t="shared" si="2"/>
        <v>7.1906655128156888E-2</v>
      </c>
    </row>
    <row r="63" spans="1:5" x14ac:dyDescent="0.25">
      <c r="A63" s="46" t="s">
        <v>109</v>
      </c>
      <c r="B63" s="67">
        <v>107</v>
      </c>
      <c r="C63" s="71">
        <f t="shared" si="1"/>
        <v>0.17775267459631872</v>
      </c>
      <c r="D63" s="67">
        <v>337</v>
      </c>
      <c r="E63" s="71">
        <f t="shared" si="2"/>
        <v>0.14088687661737714</v>
      </c>
    </row>
    <row r="64" spans="1:5" x14ac:dyDescent="0.25">
      <c r="A64" s="47" t="s">
        <v>67</v>
      </c>
      <c r="B64" s="66">
        <v>1597</v>
      </c>
      <c r="C64" s="71">
        <f t="shared" si="1"/>
        <v>2.6530001993487939</v>
      </c>
      <c r="D64" s="66">
        <v>7579</v>
      </c>
      <c r="E64" s="71">
        <f t="shared" si="2"/>
        <v>3.1684915070715176</v>
      </c>
    </row>
    <row r="65" spans="1:5" x14ac:dyDescent="0.25">
      <c r="A65" s="47" t="s">
        <v>104</v>
      </c>
      <c r="B65" s="67">
        <v>51</v>
      </c>
      <c r="C65" s="71">
        <f t="shared" si="1"/>
        <v>8.4723237424413581E-2</v>
      </c>
      <c r="D65" s="67">
        <v>158</v>
      </c>
      <c r="E65" s="71">
        <f t="shared" si="2"/>
        <v>6.6053787850283652E-2</v>
      </c>
    </row>
    <row r="66" spans="1:5" x14ac:dyDescent="0.25">
      <c r="A66" s="46" t="s">
        <v>105</v>
      </c>
      <c r="B66" s="67">
        <v>8</v>
      </c>
      <c r="C66" s="72">
        <f t="shared" si="1"/>
        <v>1.3289919595986445E-2</v>
      </c>
      <c r="D66" s="68">
        <v>21</v>
      </c>
      <c r="E66" s="72">
        <f t="shared" si="2"/>
        <v>8.7793009168098523E-3</v>
      </c>
    </row>
    <row r="67" spans="1:5" ht="15.75" thickBot="1" x14ac:dyDescent="0.3">
      <c r="A67" s="48" t="s">
        <v>68</v>
      </c>
      <c r="B67" s="69">
        <v>18</v>
      </c>
      <c r="C67" s="74">
        <f>18/60196*100</f>
        <v>2.9902319090969499E-2</v>
      </c>
      <c r="D67" s="69">
        <v>72</v>
      </c>
      <c r="E67" s="74">
        <f t="shared" si="2"/>
        <v>3.0100460286205211E-2</v>
      </c>
    </row>
    <row r="68" spans="1:5" x14ac:dyDescent="0.25">
      <c r="B68" s="2"/>
      <c r="D68" s="39"/>
    </row>
    <row r="69" spans="1:5" x14ac:dyDescent="0.25">
      <c r="A69" s="4"/>
    </row>
    <row r="70" spans="1:5" x14ac:dyDescent="0.25">
      <c r="A70" s="20" t="s">
        <v>91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1"/>
  <sheetViews>
    <sheetView tabSelected="1" workbookViewId="0">
      <selection activeCell="I7" sqref="I7:I10"/>
    </sheetView>
  </sheetViews>
  <sheetFormatPr defaultRowHeight="15" x14ac:dyDescent="0.25"/>
  <cols>
    <col min="1" max="1" width="19.7109375" customWidth="1"/>
    <col min="5" max="5" width="8.7109375" customWidth="1"/>
    <col min="9" max="9" width="9.5703125" customWidth="1"/>
  </cols>
  <sheetData>
    <row r="1" spans="1:21" x14ac:dyDescent="0.25">
      <c r="A1" s="29" t="s">
        <v>113</v>
      </c>
      <c r="B1" s="10"/>
      <c r="C1" s="10"/>
      <c r="D1" s="10"/>
      <c r="E1" s="10"/>
      <c r="F1" s="10"/>
      <c r="G1" s="10"/>
      <c r="H1" s="10"/>
      <c r="I1" s="10"/>
    </row>
    <row r="2" spans="1:21" ht="15.75" thickBot="1" x14ac:dyDescent="0.3">
      <c r="A2" s="9"/>
      <c r="B2" s="10"/>
      <c r="C2" s="10"/>
      <c r="D2" s="10"/>
      <c r="E2" s="10"/>
      <c r="F2" s="10"/>
      <c r="G2" s="10"/>
      <c r="H2" s="10"/>
      <c r="I2" s="10"/>
    </row>
    <row r="3" spans="1:21" ht="15" customHeight="1" x14ac:dyDescent="0.25">
      <c r="A3" s="99" t="s">
        <v>79</v>
      </c>
      <c r="B3" s="95" t="s">
        <v>28</v>
      </c>
      <c r="C3" s="95"/>
      <c r="D3" s="95"/>
      <c r="E3" s="96"/>
      <c r="F3" s="97" t="s">
        <v>21</v>
      </c>
      <c r="G3" s="88"/>
      <c r="H3" s="88"/>
      <c r="I3" s="89"/>
    </row>
    <row r="4" spans="1:21" x14ac:dyDescent="0.25">
      <c r="A4" s="100"/>
      <c r="B4" s="21" t="s">
        <v>18</v>
      </c>
      <c r="C4" s="5" t="s">
        <v>19</v>
      </c>
      <c r="D4" s="5" t="s">
        <v>20</v>
      </c>
      <c r="E4" s="1" t="s">
        <v>22</v>
      </c>
      <c r="F4" s="21" t="s">
        <v>18</v>
      </c>
      <c r="G4" s="5" t="s">
        <v>19</v>
      </c>
      <c r="H4" s="5" t="s">
        <v>20</v>
      </c>
      <c r="I4" s="11" t="s">
        <v>22</v>
      </c>
    </row>
    <row r="5" spans="1:21" ht="15.75" thickBot="1" x14ac:dyDescent="0.3">
      <c r="A5" s="101"/>
      <c r="B5" s="22" t="s">
        <v>92</v>
      </c>
      <c r="C5" s="22" t="s">
        <v>93</v>
      </c>
      <c r="D5" s="12" t="s">
        <v>0</v>
      </c>
      <c r="E5" s="16" t="s">
        <v>74</v>
      </c>
      <c r="F5" s="22" t="s">
        <v>92</v>
      </c>
      <c r="G5" s="22" t="s">
        <v>93</v>
      </c>
      <c r="H5" s="12" t="s">
        <v>0</v>
      </c>
      <c r="I5" s="28" t="s">
        <v>74</v>
      </c>
    </row>
    <row r="6" spans="1:21" x14ac:dyDescent="0.25">
      <c r="A6" s="52" t="s">
        <v>20</v>
      </c>
      <c r="B6" s="76">
        <v>60196</v>
      </c>
      <c r="C6" s="78">
        <v>9727</v>
      </c>
      <c r="D6" s="78">
        <v>69923</v>
      </c>
      <c r="E6" s="79">
        <v>100</v>
      </c>
      <c r="F6" s="76">
        <v>239199</v>
      </c>
      <c r="G6" s="78">
        <v>38268</v>
      </c>
      <c r="H6" s="78">
        <v>277467</v>
      </c>
      <c r="I6" s="79">
        <v>100</v>
      </c>
    </row>
    <row r="7" spans="1:21" x14ac:dyDescent="0.25">
      <c r="A7" s="46" t="s">
        <v>80</v>
      </c>
      <c r="B7" s="66">
        <v>5906</v>
      </c>
      <c r="C7" s="80">
        <v>1271</v>
      </c>
      <c r="D7" s="80">
        <v>7177</v>
      </c>
      <c r="E7" s="81">
        <v>10.3</v>
      </c>
      <c r="F7" s="66">
        <v>11275</v>
      </c>
      <c r="G7" s="80">
        <v>2643</v>
      </c>
      <c r="H7" s="80">
        <v>13918</v>
      </c>
      <c r="I7" s="81">
        <v>5</v>
      </c>
    </row>
    <row r="8" spans="1:21" x14ac:dyDescent="0.25">
      <c r="A8" s="46" t="s">
        <v>81</v>
      </c>
      <c r="B8" s="66">
        <v>51930</v>
      </c>
      <c r="C8" s="80">
        <v>7235</v>
      </c>
      <c r="D8" s="80">
        <v>59165</v>
      </c>
      <c r="E8" s="81">
        <v>84.6</v>
      </c>
      <c r="F8" s="66">
        <v>223725</v>
      </c>
      <c r="G8" s="80">
        <v>32520</v>
      </c>
      <c r="H8" s="80">
        <v>256245</v>
      </c>
      <c r="I8" s="81">
        <v>92.4</v>
      </c>
      <c r="L8" s="29"/>
      <c r="M8" s="10"/>
      <c r="N8" s="10"/>
      <c r="O8" s="10"/>
      <c r="P8" s="10"/>
      <c r="Q8" s="10"/>
      <c r="R8" s="10"/>
      <c r="S8" s="10"/>
      <c r="T8" s="10"/>
    </row>
    <row r="9" spans="1:21" x14ac:dyDescent="0.25">
      <c r="A9" s="46" t="s">
        <v>82</v>
      </c>
      <c r="B9" s="66">
        <v>1458</v>
      </c>
      <c r="C9" s="80">
        <v>809</v>
      </c>
      <c r="D9" s="80">
        <v>2267</v>
      </c>
      <c r="E9" s="81">
        <v>3.2</v>
      </c>
      <c r="F9" s="66">
        <v>2445</v>
      </c>
      <c r="G9" s="80">
        <v>2080</v>
      </c>
      <c r="H9" s="80">
        <v>4525</v>
      </c>
      <c r="I9" s="81">
        <v>1.6</v>
      </c>
    </row>
    <row r="10" spans="1:21" ht="15.75" thickBot="1" x14ac:dyDescent="0.3">
      <c r="A10" s="48" t="s">
        <v>100</v>
      </c>
      <c r="B10" s="77">
        <v>902</v>
      </c>
      <c r="C10" s="82">
        <v>412</v>
      </c>
      <c r="D10" s="82">
        <v>1314</v>
      </c>
      <c r="E10" s="83">
        <v>1.9</v>
      </c>
      <c r="F10" s="77">
        <v>1754</v>
      </c>
      <c r="G10" s="82">
        <v>1025</v>
      </c>
      <c r="H10" s="82">
        <v>2779</v>
      </c>
      <c r="I10" s="83">
        <v>1</v>
      </c>
    </row>
    <row r="11" spans="1:21" x14ac:dyDescent="0.25">
      <c r="A11" s="6"/>
      <c r="B11" s="7"/>
      <c r="C11" s="7"/>
      <c r="D11" s="7"/>
      <c r="E11" s="8"/>
      <c r="F11" s="7"/>
      <c r="G11" s="7"/>
      <c r="H11" s="7"/>
      <c r="I11" s="8"/>
    </row>
    <row r="12" spans="1:21" ht="67.5" customHeight="1" x14ac:dyDescent="0.25">
      <c r="A12" s="98" t="s">
        <v>101</v>
      </c>
      <c r="B12" s="98"/>
      <c r="C12" s="98"/>
      <c r="D12" s="98"/>
      <c r="E12" s="98"/>
      <c r="F12" s="98"/>
      <c r="G12" s="98"/>
      <c r="H12" s="98"/>
      <c r="I12" s="98"/>
    </row>
    <row r="13" spans="1:21" x14ac:dyDescent="0.25">
      <c r="A13" s="20" t="s">
        <v>91</v>
      </c>
      <c r="B13" s="20"/>
      <c r="C13" s="20"/>
      <c r="D13" s="20"/>
      <c r="E13" s="20"/>
      <c r="F13" s="20"/>
      <c r="G13" s="20"/>
      <c r="H13" s="20"/>
      <c r="I13" s="20"/>
      <c r="M13" s="29"/>
      <c r="N13" s="10"/>
      <c r="O13" s="10"/>
      <c r="P13" s="10"/>
      <c r="Q13" s="10"/>
      <c r="R13" s="10"/>
      <c r="S13" s="10"/>
      <c r="T13" s="10"/>
      <c r="U13" s="10"/>
    </row>
    <row r="21" spans="10:18" x14ac:dyDescent="0.25">
      <c r="J21" s="29"/>
      <c r="K21" s="10"/>
      <c r="L21" s="10"/>
      <c r="M21" s="10"/>
      <c r="N21" s="10"/>
      <c r="O21" s="10"/>
      <c r="P21" s="10"/>
      <c r="Q21" s="10"/>
      <c r="R21" s="10"/>
    </row>
  </sheetData>
  <mergeCells count="4">
    <mergeCell ref="B3:E3"/>
    <mergeCell ref="F3:I3"/>
    <mergeCell ref="A12:I12"/>
    <mergeCell ref="A3:A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prelevic</dc:creator>
  <cp:lastModifiedBy>Zeljko Zivkovic</cp:lastModifiedBy>
  <dcterms:created xsi:type="dcterms:W3CDTF">2012-03-13T12:13:30Z</dcterms:created>
  <dcterms:modified xsi:type="dcterms:W3CDTF">2021-07-22T12:52:10Z</dcterms:modified>
</cp:coreProperties>
</file>