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9435" tabRatio="595" activeTab="3"/>
  </bookViews>
  <sheets>
    <sheet name="Tabela 1" sheetId="1" r:id="rId1"/>
    <sheet name="Tabela 2" sheetId="2" r:id="rId2"/>
    <sheet name="Tabela 3" sheetId="3" r:id="rId3"/>
    <sheet name="Tabela 4" sheetId="4" r:id="rId4"/>
    <sheet name="Tabela 5" sheetId="5" r:id="rId5"/>
  </sheets>
  <definedNames>
    <definedName name="iuwgfiuqwgf">'Tabela 4'!$G$1</definedName>
    <definedName name="kg">'Tabela 2'!#REF!</definedName>
    <definedName name="kudyfyuig">'Tabela 2'!$G$1</definedName>
    <definedName name="kuff">'Tabela 2'!#REF!</definedName>
    <definedName name="kuguf">'Tabela 2'!#REF!</definedName>
    <definedName name="kuuydfuyfy">'Tabela 1'!$F$1</definedName>
    <definedName name="kuyuyf">'Tabela 2'!$G$1</definedName>
    <definedName name="polje">'Tabela 2'!$G$1</definedName>
    <definedName name="yfyfyuf">'Tabela 2'!#REF!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2" l="1"/>
  <c r="D14" i="2"/>
  <c r="B14" i="2"/>
  <c r="B7" i="2"/>
  <c r="F6" i="3"/>
  <c r="G41" i="3"/>
  <c r="G34" i="3"/>
  <c r="G18" i="3"/>
  <c r="G8" i="3"/>
  <c r="G6" i="3"/>
  <c r="G7" i="3"/>
  <c r="G9" i="3"/>
  <c r="G10" i="3"/>
  <c r="G11" i="3"/>
  <c r="G12" i="3"/>
  <c r="G13" i="3"/>
  <c r="G14" i="3"/>
  <c r="G15" i="3"/>
  <c r="G16" i="3"/>
  <c r="G17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5" i="3"/>
  <c r="G36" i="3"/>
  <c r="G37" i="3"/>
  <c r="G38" i="3"/>
  <c r="G39" i="3"/>
  <c r="G40" i="3"/>
  <c r="G5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5" i="3"/>
  <c r="C41" i="3"/>
  <c r="D41" i="3"/>
  <c r="F41" i="3" s="1"/>
  <c r="E41" i="3"/>
  <c r="B41" i="3"/>
  <c r="K20" i="2" l="1"/>
  <c r="J20" i="2"/>
  <c r="K19" i="2"/>
  <c r="J19" i="2"/>
  <c r="K18" i="2"/>
  <c r="J18" i="2"/>
  <c r="K14" i="2"/>
  <c r="J14" i="2"/>
  <c r="K10" i="2"/>
  <c r="J10" i="2"/>
  <c r="K7" i="2"/>
  <c r="J7" i="2"/>
  <c r="K6" i="2"/>
  <c r="J6" i="2"/>
  <c r="K5" i="2"/>
  <c r="J5" i="2"/>
  <c r="H6" i="2"/>
  <c r="K8" i="2" l="1"/>
  <c r="J8" i="2"/>
  <c r="F18" i="2" l="1"/>
  <c r="D18" i="2"/>
  <c r="H8" i="2"/>
  <c r="D10" i="2"/>
  <c r="D6" i="2"/>
  <c r="D7" i="2"/>
  <c r="F6" i="2"/>
  <c r="K16" i="2" l="1"/>
  <c r="K9" i="2"/>
  <c r="F20" i="2"/>
  <c r="F19" i="2"/>
  <c r="F8" i="2"/>
  <c r="H20" i="2"/>
  <c r="H18" i="2"/>
  <c r="B19" i="2"/>
  <c r="D8" i="2"/>
  <c r="B6" i="2" l="1"/>
  <c r="D20" i="2"/>
  <c r="D19" i="2"/>
  <c r="F17" i="2"/>
  <c r="F9" i="2"/>
  <c r="H16" i="2"/>
  <c r="H17" i="2"/>
  <c r="H9" i="2"/>
  <c r="H7" i="2"/>
  <c r="J9" i="2"/>
  <c r="F7" i="2" l="1"/>
  <c r="B9" i="2"/>
  <c r="B8" i="2"/>
  <c r="J11" i="2" l="1"/>
  <c r="D9" i="2" l="1"/>
  <c r="B10" i="2"/>
  <c r="F10" i="2"/>
  <c r="H10" i="2"/>
  <c r="B11" i="2"/>
  <c r="D11" i="2"/>
  <c r="F11" i="2"/>
  <c r="H11" i="2"/>
  <c r="K11" i="2"/>
  <c r="B12" i="2"/>
  <c r="D12" i="2"/>
  <c r="F12" i="2"/>
  <c r="H12" i="2"/>
  <c r="J12" i="2"/>
  <c r="K12" i="2"/>
  <c r="B13" i="2"/>
  <c r="D13" i="2"/>
  <c r="F13" i="2"/>
  <c r="H13" i="2"/>
  <c r="J13" i="2"/>
  <c r="K13" i="2"/>
  <c r="H14" i="2"/>
  <c r="B15" i="2"/>
  <c r="D15" i="2"/>
  <c r="F15" i="2"/>
  <c r="H15" i="2"/>
  <c r="J15" i="2"/>
  <c r="K15" i="2"/>
  <c r="B16" i="2"/>
  <c r="D16" i="2"/>
  <c r="F16" i="2"/>
  <c r="J16" i="2"/>
  <c r="B17" i="2"/>
  <c r="D17" i="2"/>
  <c r="J17" i="2"/>
  <c r="K17" i="2"/>
  <c r="B18" i="2"/>
  <c r="H19" i="2"/>
  <c r="B20" i="2"/>
</calcChain>
</file>

<file path=xl/sharedStrings.xml><?xml version="1.0" encoding="utf-8"?>
<sst xmlns="http://schemas.openxmlformats.org/spreadsheetml/2006/main" count="262" uniqueCount="192">
  <si>
    <r>
      <t>Tabela 1. Spoljnotrgovinska robna razmjena Crne Gore po mjesecima, u hilj. EUR</t>
    </r>
    <r>
      <rPr>
        <b/>
        <vertAlign val="superscript"/>
        <sz val="9"/>
        <rFont val="Arial"/>
        <family val="2"/>
      </rPr>
      <t xml:space="preserve"> (p)</t>
    </r>
  </si>
  <si>
    <t>PERIOD</t>
  </si>
  <si>
    <t>UVOZ</t>
  </si>
  <si>
    <t>IZVOZ</t>
  </si>
  <si>
    <t>SPOLJNOTRGOVINSKA ROBNA RAZMJENA</t>
  </si>
  <si>
    <t>TRGOVINSKI BILANS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</si>
  <si>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</si>
  <si>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</si>
  <si>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</si>
  <si>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</si>
  <si>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</si>
  <si>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</si>
  <si>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</si>
  <si>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</si>
  <si>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</si>
  <si>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 xml:space="preserve">      Oktobar</t>
  </si>
  <si>
    <t xml:space="preserve">      Novembar</t>
  </si>
  <si>
    <t xml:space="preserve">      Decembar</t>
  </si>
  <si>
    <t>(p) - preliminarni podaci</t>
  </si>
  <si>
    <r>
      <t xml:space="preserve">Tabela 2. Spoljnotrgovinska robna razmjena Crne Gore po kontinentima i odabranim zemljama </t>
    </r>
    <r>
      <rPr>
        <b/>
        <vertAlign val="superscript"/>
        <sz val="9"/>
        <color theme="1"/>
        <rFont val="Arial"/>
        <family val="2"/>
      </rPr>
      <t>(p)</t>
    </r>
    <r>
      <rPr>
        <b/>
        <sz val="9"/>
        <color theme="1"/>
        <rFont val="Arial"/>
        <family val="2"/>
      </rPr>
      <t xml:space="preserve">
</t>
    </r>
  </si>
  <si>
    <t>TRGOVINSKI</t>
  </si>
  <si>
    <t>PARTNERI</t>
  </si>
  <si>
    <t>%</t>
  </si>
  <si>
    <t>u hilj. EUR</t>
  </si>
  <si>
    <t>SVIJET</t>
  </si>
  <si>
    <t xml:space="preserve">Evropa </t>
  </si>
  <si>
    <t>CEFTA</t>
  </si>
  <si>
    <t xml:space="preserve">Afrika </t>
  </si>
  <si>
    <t>Azija</t>
  </si>
  <si>
    <t>Amerika</t>
  </si>
  <si>
    <t xml:space="preserve">Okeanija </t>
  </si>
  <si>
    <t>SAD</t>
  </si>
  <si>
    <t>Kina</t>
  </si>
  <si>
    <t>Rusija</t>
  </si>
  <si>
    <t>Švajcarska</t>
  </si>
  <si>
    <t>Japan</t>
  </si>
  <si>
    <t>Turska</t>
  </si>
  <si>
    <t xml:space="preserve">Brazil </t>
  </si>
  <si>
    <t>Tabela 3. Spoljnotrgovinska robna razmjena sa državama članicama EU i potpisnicama CEFTA-e, u hilj. EUR⁽P⁾</t>
  </si>
  <si>
    <t>TRGOVINSKI PARTNERI</t>
  </si>
  <si>
    <t>Austrija</t>
  </si>
  <si>
    <t>Belgija</t>
  </si>
  <si>
    <t>Bugarska</t>
  </si>
  <si>
    <t>Češka</t>
  </si>
  <si>
    <t xml:space="preserve">Danska </t>
  </si>
  <si>
    <t>Estonija</t>
  </si>
  <si>
    <t>Finska</t>
  </si>
  <si>
    <t>Francuska</t>
  </si>
  <si>
    <t>Grčka</t>
  </si>
  <si>
    <t>Holandija</t>
  </si>
  <si>
    <t>Irska</t>
  </si>
  <si>
    <t>Italija</t>
  </si>
  <si>
    <t>Kipar</t>
  </si>
  <si>
    <t>Letonija</t>
  </si>
  <si>
    <t>Litvanija</t>
  </si>
  <si>
    <t>Luksemburg</t>
  </si>
  <si>
    <t>Mađarska</t>
  </si>
  <si>
    <t xml:space="preserve">Malta </t>
  </si>
  <si>
    <t>Njemačka</t>
  </si>
  <si>
    <t>Poljska</t>
  </si>
  <si>
    <t>Portugalija</t>
  </si>
  <si>
    <t>Hrvatska</t>
  </si>
  <si>
    <t>Rumunija</t>
  </si>
  <si>
    <t>Slovačka</t>
  </si>
  <si>
    <t>Slovenija</t>
  </si>
  <si>
    <t>Španija</t>
  </si>
  <si>
    <t>Švedska</t>
  </si>
  <si>
    <t xml:space="preserve">CEFTA </t>
  </si>
  <si>
    <t xml:space="preserve">Albanija </t>
  </si>
  <si>
    <t>Bosna i Hercegovina</t>
  </si>
  <si>
    <t>Moldavija</t>
  </si>
  <si>
    <t>Sjeverna Makedonija</t>
  </si>
  <si>
    <t xml:space="preserve">Srbija </t>
  </si>
  <si>
    <t>Kosovo</t>
  </si>
  <si>
    <r>
      <t xml:space="preserve">Tabela 4. Spoljnotrgovinska robna razmjena Crne Gore prema odsjeku SMTK </t>
    </r>
    <r>
      <rPr>
        <b/>
        <vertAlign val="superscript"/>
        <sz val="9"/>
        <color theme="1"/>
        <rFont val="Arial"/>
        <family val="2"/>
      </rPr>
      <t>(p)</t>
    </r>
  </si>
  <si>
    <t>PODJELA PREMA ODSJEKU SMTK</t>
  </si>
  <si>
    <t>Uvoz</t>
  </si>
  <si>
    <t>Izvoz</t>
  </si>
  <si>
    <t>Indeks</t>
  </si>
  <si>
    <t>0-9 TOTAL</t>
  </si>
  <si>
    <t>0  Hrana i žive životinje</t>
  </si>
  <si>
    <t xml:space="preserve">   00 Žive životinje</t>
  </si>
  <si>
    <t xml:space="preserve">   01 Meso i prerada mesa</t>
  </si>
  <si>
    <t xml:space="preserve">   02 Mliječni proizvodi i jaja</t>
  </si>
  <si>
    <t xml:space="preserve">   03 Ribe i prerađevine od ribe</t>
  </si>
  <si>
    <t xml:space="preserve">   04 Žitarice i proizvodi od žitarica</t>
  </si>
  <si>
    <t xml:space="preserve">   05 Povrće i voće</t>
  </si>
  <si>
    <t xml:space="preserve">   06 Šećer, proizvodi od šećera i med</t>
  </si>
  <si>
    <t xml:space="preserve">   07 Kafa, čaj, kakao i začini</t>
  </si>
  <si>
    <t xml:space="preserve">   08 Stočna hrana (sem žita u zrnu)</t>
  </si>
  <si>
    <t xml:space="preserve">   09 Razni proizvodi  za ishranu</t>
  </si>
  <si>
    <t>1  Piće i duvan</t>
  </si>
  <si>
    <t>11 Pića</t>
  </si>
  <si>
    <t>12 Duvan i proizvodi od duvana</t>
  </si>
  <si>
    <t>2  Sirove materije, sem goriva</t>
  </si>
  <si>
    <t>22 Uljano sjeme i plodovi</t>
  </si>
  <si>
    <t>23 Sirovi kaučuk</t>
  </si>
  <si>
    <t>24 Pluta i drvo</t>
  </si>
  <si>
    <t>25 Celuloza i otpaci od hartije</t>
  </si>
  <si>
    <t>26 Tekstilana vlakna i otpaci</t>
  </si>
  <si>
    <t>27 Sirova đubriva i minerali</t>
  </si>
  <si>
    <t>28 Mineralne rude i otpaci metala</t>
  </si>
  <si>
    <t>29 Životinjske i biljne sirove materije</t>
  </si>
  <si>
    <t>3  Mineralna goriva i maziva</t>
  </si>
  <si>
    <t>32 Kameni ugalj, koks i briketi</t>
  </si>
  <si>
    <t>33 Nafta i naftni derivati</t>
  </si>
  <si>
    <t>34 Gas, prirodni i industrijski</t>
  </si>
  <si>
    <t>35 Električna enegrija</t>
  </si>
  <si>
    <t>4  Životinjska i biljna ulja i masti</t>
  </si>
  <si>
    <t>41 Životinjska ulja i masti</t>
  </si>
  <si>
    <t>42 Čvrste biljne masti i ulja</t>
  </si>
  <si>
    <t>43 Prerađena životinjska i biljna ulja</t>
  </si>
  <si>
    <t>5  Hemijski proizvodi</t>
  </si>
  <si>
    <t>51 Organski hemijski proizvodi</t>
  </si>
  <si>
    <t>52 Neorganski hemijski proizvodi</t>
  </si>
  <si>
    <t>53 Proizvodi za bojenje i stavljenje</t>
  </si>
  <si>
    <t>54 Medicinski i farmaceutski proizvodi</t>
  </si>
  <si>
    <t>55 Eterična ulja, parfemski i toiletni preparati</t>
  </si>
  <si>
    <t>56 Đubriva (osim sirovih)</t>
  </si>
  <si>
    <t>57 Plastične materije u primarnim oblicima</t>
  </si>
  <si>
    <t>58 Plastične mase u ostalim oblicima</t>
  </si>
  <si>
    <t>59 Hemijske materije i proizvodi nigdje nepomenuti</t>
  </si>
  <si>
    <t>6  Proizvodi svrstani po materijalu</t>
  </si>
  <si>
    <t>61 Koža, proizvodi od kože i krzna</t>
  </si>
  <si>
    <t>62 Proizvodi od kaučuka</t>
  </si>
  <si>
    <t>63 Proizvodi od plute i drveta</t>
  </si>
  <si>
    <t>64 Hartija, karton i proizvodi od celuloze</t>
  </si>
  <si>
    <t>65 Predivo, tkanine i tekstilni proizvodi</t>
  </si>
  <si>
    <t>66 Proizvodi od nemetalnih minerala</t>
  </si>
  <si>
    <t>67 Gvozđe i čelik</t>
  </si>
  <si>
    <t>68 Obojeni metali</t>
  </si>
  <si>
    <t>69 Proizvodi od metala, nigdje nepomenuti</t>
  </si>
  <si>
    <t>7  Mašine i transportni uređaji</t>
  </si>
  <si>
    <t>71 Pogonske mašine i uređaji</t>
  </si>
  <si>
    <t>72 Specijalne mašine za neke ind.grane</t>
  </si>
  <si>
    <t>73 Mašine za obradu metala</t>
  </si>
  <si>
    <t>74 Industrijske mašine za opštu upotrebu</t>
  </si>
  <si>
    <t>75 Kancelarijske mašine i za AOP</t>
  </si>
  <si>
    <t>76 Telekomunikacioni aparati i uređaji</t>
  </si>
  <si>
    <t>77 Električne mašine, aparati i uređaji</t>
  </si>
  <si>
    <t>78 Drumska vozila</t>
  </si>
  <si>
    <t>79 Ostala transportna sredstva i opreme</t>
  </si>
  <si>
    <t>8  Razni gotovi proizvodi</t>
  </si>
  <si>
    <t>81 Montažne zgrade, sanitarni uređaji</t>
  </si>
  <si>
    <t>82 Namještaj i djelovi</t>
  </si>
  <si>
    <t>83 Predmeti za putovanja</t>
  </si>
  <si>
    <t>84 Odeća</t>
  </si>
  <si>
    <t>85 Obuća</t>
  </si>
  <si>
    <t>87 Naučni i kontrolni instrstrumenti</t>
  </si>
  <si>
    <t>88 Fotoaparati, časovnici</t>
  </si>
  <si>
    <t>89 Razni gotovi proizvodi</t>
  </si>
  <si>
    <t>9  Proizvodi i transakcije, nigdje nepomenuti</t>
  </si>
  <si>
    <r>
      <t xml:space="preserve">Tabela 5. Spoljnotrgovinska robna razmjena Crne Gore prema odsjeku Kombinovane nomenklature - KN, u hilj. EUR </t>
    </r>
    <r>
      <rPr>
        <b/>
        <vertAlign val="superscript"/>
        <sz val="9"/>
        <color theme="1"/>
        <rFont val="Arial"/>
        <family val="2"/>
      </rPr>
      <t>(p)</t>
    </r>
  </si>
  <si>
    <t>Kombinovana nomenklatura</t>
  </si>
  <si>
    <t xml:space="preserve">Uvoz </t>
  </si>
  <si>
    <t xml:space="preserve">Izvoz </t>
  </si>
  <si>
    <t>Ukupno</t>
  </si>
  <si>
    <r>
      <t xml:space="preserve">XIX     </t>
    </r>
    <r>
      <rPr>
        <sz val="9"/>
        <color theme="1"/>
        <rFont val="Arial"/>
        <family val="2"/>
      </rPr>
      <t>Oružje i municija</t>
    </r>
  </si>
  <si>
    <r>
      <t xml:space="preserve">XVII    </t>
    </r>
    <r>
      <rPr>
        <sz val="9"/>
        <color theme="1"/>
        <rFont val="Arial"/>
        <family val="2"/>
      </rPr>
      <t>Vozila i prateća transportna oprema</t>
    </r>
  </si>
  <si>
    <r>
      <t xml:space="preserve">XVI     </t>
    </r>
    <r>
      <rPr>
        <sz val="9"/>
        <color theme="1"/>
        <rFont val="Arial"/>
        <family val="2"/>
      </rPr>
      <t>Mašine i mehanički uređaji, električna oprema</t>
    </r>
  </si>
  <si>
    <r>
      <t xml:space="preserve">XV      </t>
    </r>
    <r>
      <rPr>
        <sz val="9"/>
        <color theme="1"/>
        <rFont val="Arial"/>
        <family val="2"/>
      </rPr>
      <t>Bazni metali i proizvodi od osnovnih metala</t>
    </r>
  </si>
  <si>
    <r>
      <t xml:space="preserve">XIV     </t>
    </r>
    <r>
      <rPr>
        <sz val="9"/>
        <color theme="1"/>
        <rFont val="Arial"/>
        <family val="2"/>
      </rPr>
      <t>Biseri, drago kamenje i metali, kovanice</t>
    </r>
  </si>
  <si>
    <r>
      <t xml:space="preserve">XIII      </t>
    </r>
    <r>
      <rPr>
        <sz val="9"/>
        <color theme="1"/>
        <rFont val="Arial"/>
        <family val="2"/>
      </rPr>
      <t>Proizvodi od kamena, gipsa, cementa, keramički proizvodi, stakleni proizvodi</t>
    </r>
  </si>
  <si>
    <r>
      <t xml:space="preserve">XII       </t>
    </r>
    <r>
      <rPr>
        <sz val="9"/>
        <color theme="1"/>
        <rFont val="Arial"/>
        <family val="2"/>
      </rPr>
      <t>Obuća, kape i modni dodaci</t>
    </r>
  </si>
  <si>
    <r>
      <t xml:space="preserve">XVIII   </t>
    </r>
    <r>
      <rPr>
        <sz val="9"/>
        <color theme="1"/>
        <rFont val="Arial"/>
        <family val="2"/>
      </rPr>
      <t>Optički, medicinski i mjerni instrumenti, satovi</t>
    </r>
  </si>
  <si>
    <r>
      <t xml:space="preserve">XX      </t>
    </r>
    <r>
      <rPr>
        <sz val="9"/>
        <color theme="1"/>
        <rFont val="Arial"/>
        <family val="2"/>
      </rPr>
      <t>Razni proizvodi</t>
    </r>
  </si>
  <si>
    <r>
      <t xml:space="preserve">XXI     </t>
    </r>
    <r>
      <rPr>
        <sz val="9"/>
        <color theme="1"/>
        <rFont val="Arial"/>
        <family val="2"/>
      </rPr>
      <t>Umjetnička djela, kolekcionarski predmeti i antikviteti</t>
    </r>
  </si>
  <si>
    <r>
      <t xml:space="preserve">XI        </t>
    </r>
    <r>
      <rPr>
        <sz val="9"/>
        <color theme="1"/>
        <rFont val="Arial"/>
        <family val="2"/>
      </rPr>
      <t>Tekstil i tekstilni proizvodi</t>
    </r>
  </si>
  <si>
    <r>
      <t xml:space="preserve">X         </t>
    </r>
    <r>
      <rPr>
        <sz val="9"/>
        <color theme="1"/>
        <rFont val="Arial"/>
        <family val="2"/>
      </rPr>
      <t>Materijali i proizvodi papirne industrije</t>
    </r>
  </si>
  <si>
    <r>
      <t xml:space="preserve">IX        </t>
    </r>
    <r>
      <rPr>
        <sz val="9"/>
        <color theme="1"/>
        <rFont val="Arial"/>
        <family val="2"/>
      </rPr>
      <t>Drvo, proizvodi od drveta, korpe, drveni ugalj, pluta</t>
    </r>
  </si>
  <si>
    <r>
      <t xml:space="preserve">VIII      </t>
    </r>
    <r>
      <rPr>
        <sz val="9"/>
        <color theme="1"/>
        <rFont val="Arial"/>
        <family val="2"/>
      </rPr>
      <t>Sirove kože, koža i krzno</t>
    </r>
  </si>
  <si>
    <r>
      <t xml:space="preserve">VII       </t>
    </r>
    <r>
      <rPr>
        <sz val="9"/>
        <color theme="1"/>
        <rFont val="Arial"/>
        <family val="2"/>
      </rPr>
      <t>Plastika, guma i proizvodi od gume</t>
    </r>
  </si>
  <si>
    <r>
      <t xml:space="preserve">VI        </t>
    </r>
    <r>
      <rPr>
        <sz val="9"/>
        <color theme="1"/>
        <rFont val="Arial"/>
        <family val="2"/>
      </rPr>
      <t>Proizvodi hemijske ili srodne industrije</t>
    </r>
  </si>
  <si>
    <r>
      <t xml:space="preserve">V         </t>
    </r>
    <r>
      <rPr>
        <sz val="9"/>
        <color theme="1"/>
        <rFont val="Arial"/>
        <family val="2"/>
      </rPr>
      <t>Mineralni proizvodi</t>
    </r>
  </si>
  <si>
    <r>
      <t xml:space="preserve">IV        </t>
    </r>
    <r>
      <rPr>
        <sz val="9"/>
        <color theme="1"/>
        <rFont val="Arial"/>
        <family val="2"/>
      </rPr>
      <t>Pripremljena hrana, pića, duvan</t>
    </r>
  </si>
  <si>
    <r>
      <t xml:space="preserve">III        </t>
    </r>
    <r>
      <rPr>
        <sz val="9"/>
        <color theme="1"/>
        <rFont val="Arial"/>
        <family val="2"/>
      </rPr>
      <t>Životinjske ili biljne masti, ulja i voskovi</t>
    </r>
  </si>
  <si>
    <r>
      <t xml:space="preserve">II         </t>
    </r>
    <r>
      <rPr>
        <sz val="9"/>
        <color theme="1"/>
        <rFont val="Arial"/>
        <family val="2"/>
      </rPr>
      <t>Povrće</t>
    </r>
  </si>
  <si>
    <r>
      <t xml:space="preserve">I          </t>
    </r>
    <r>
      <rPr>
        <sz val="9"/>
        <color theme="1"/>
        <rFont val="Arial"/>
        <family val="2"/>
      </rPr>
      <t>Žive životinje i životinjski proizvodi</t>
    </r>
  </si>
  <si>
    <t>Eu-27</t>
  </si>
  <si>
    <t>EU-27</t>
  </si>
  <si>
    <t>Ostale zemlje 
(izvan EU-27 i CEFTA-e)</t>
  </si>
  <si>
    <t>Ujedinjeno Kraljevstvo</t>
  </si>
  <si>
    <r>
      <t>300</t>
    </r>
    <r>
      <rPr>
        <sz val="11"/>
        <color theme="1"/>
        <rFont val="Calibri"/>
        <family val="2"/>
      </rPr>
      <t>¹</t>
    </r>
  </si>
  <si>
    <t>21 Kože sirove i krzna nečinjena</t>
  </si>
  <si>
    <t xml:space="preserve">Septembar </t>
  </si>
  <si>
    <t>Oktobar</t>
  </si>
  <si>
    <t>300¹</t>
  </si>
  <si>
    <t xml:space="preserve">Novembar </t>
  </si>
  <si>
    <t>Decembar</t>
  </si>
  <si>
    <t>Jan - Dec 2020</t>
  </si>
  <si>
    <t>Jan - Dec 2021</t>
  </si>
  <si>
    <t>Jan - Dec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</si>
</sst>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#,##0.0"/>
    <numFmt numFmtId="167" formatCode="_(* #,##0.0_);_(* \(#,##0.0\);_(* &quot;-&quot;?_);_(@_)"/>
    <numFmt numFmtId="168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vertAlign val="superscript"/>
      <sz val="9"/>
      <color theme="1"/>
      <name val="Arial"/>
      <family val="2"/>
    </font>
    <font>
      <b/>
      <u/>
      <sz val="9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</cellStyleXfs>
  <cellXfs count="139">
    <xf numFmtId="0" fontId="0" fillId="0" borderId="0" xfId="0"/>
    <xf numFmtId="0" fontId="9" fillId="0" borderId="1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indent="1"/>
    </xf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2" fillId="0" borderId="3" xfId="0" applyFont="1" applyBorder="1" applyAlignment="1">
      <alignment horizontal="left" vertical="center" indent="2"/>
    </xf>
    <xf numFmtId="3" fontId="13" fillId="0" borderId="3" xfId="0" applyNumberFormat="1" applyFont="1" applyBorder="1" applyAlignment="1">
      <alignment horizontal="center" vertical="center" wrapText="1"/>
    </xf>
    <xf numFmtId="3" fontId="13" fillId="0" borderId="3" xfId="0" applyNumberFormat="1" applyFont="1" applyBorder="1" applyAlignment="1">
      <alignment horizontal="center" wrapText="1"/>
    </xf>
    <xf numFmtId="0" fontId="13" fillId="0" borderId="3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1" fillId="0" borderId="8" xfId="0" applyFont="1" applyBorder="1" applyAlignment="1">
      <alignment vertical="center"/>
    </xf>
    <xf numFmtId="0" fontId="0" fillId="0" borderId="0" xfId="0"/>
    <xf numFmtId="164" fontId="11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 wrapText="1" indent="1"/>
    </xf>
    <xf numFmtId="0" fontId="0" fillId="0" borderId="0" xfId="0" applyAlignment="1">
      <alignment horizontal="left" indent="1"/>
    </xf>
    <xf numFmtId="164" fontId="0" fillId="0" borderId="0" xfId="0" applyNumberFormat="1"/>
    <xf numFmtId="3" fontId="0" fillId="0" borderId="0" xfId="0" applyNumberFormat="1"/>
    <xf numFmtId="0" fontId="11" fillId="2" borderId="3" xfId="0" applyFont="1" applyFill="1" applyBorder="1" applyAlignment="1">
      <alignment horizontal="left" vertical="center" indent="1"/>
    </xf>
    <xf numFmtId="0" fontId="12" fillId="2" borderId="3" xfId="0" applyFont="1" applyFill="1" applyBorder="1" applyAlignment="1">
      <alignment horizontal="left" vertical="center" indent="1"/>
    </xf>
    <xf numFmtId="3" fontId="11" fillId="0" borderId="0" xfId="0" applyNumberFormat="1" applyFont="1" applyBorder="1" applyAlignment="1"/>
    <xf numFmtId="0" fontId="12" fillId="0" borderId="0" xfId="0" applyFont="1"/>
    <xf numFmtId="49" fontId="15" fillId="0" borderId="2" xfId="0" applyNumberFormat="1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left" vertical="center" indent="1"/>
    </xf>
    <xf numFmtId="3" fontId="12" fillId="2" borderId="3" xfId="0" applyNumberFormat="1" applyFont="1" applyFill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2" borderId="3" xfId="0" applyFont="1" applyFill="1" applyBorder="1" applyAlignment="1">
      <alignment horizontal="left" vertical="center" indent="2"/>
    </xf>
    <xf numFmtId="0" fontId="11" fillId="2" borderId="9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3" fillId="0" borderId="3" xfId="0" applyFont="1" applyBorder="1" applyAlignment="1">
      <alignment horizontal="center"/>
    </xf>
    <xf numFmtId="166" fontId="0" fillId="0" borderId="0" xfId="0" applyNumberFormat="1"/>
    <xf numFmtId="167" fontId="0" fillId="0" borderId="0" xfId="0" applyNumberFormat="1"/>
    <xf numFmtId="0" fontId="11" fillId="2" borderId="7" xfId="0" applyFont="1" applyFill="1" applyBorder="1" applyAlignment="1">
      <alignment horizontal="right"/>
    </xf>
    <xf numFmtId="0" fontId="7" fillId="0" borderId="0" xfId="2"/>
    <xf numFmtId="3" fontId="16" fillId="0" borderId="3" xfId="2" applyNumberFormat="1" applyFont="1" applyBorder="1"/>
    <xf numFmtId="0" fontId="12" fillId="0" borderId="0" xfId="0" applyFont="1" applyAlignment="1">
      <alignment horizontal="right"/>
    </xf>
    <xf numFmtId="0" fontId="0" fillId="0" borderId="0" xfId="0" applyAlignment="1">
      <alignment horizontal="right"/>
    </xf>
    <xf numFmtId="1" fontId="7" fillId="0" borderId="0" xfId="2" applyNumberFormat="1"/>
    <xf numFmtId="0" fontId="0" fillId="0" borderId="0" xfId="0" applyFill="1"/>
    <xf numFmtId="165" fontId="11" fillId="0" borderId="11" xfId="1" applyNumberFormat="1" applyFont="1" applyFill="1" applyBorder="1" applyAlignment="1"/>
    <xf numFmtId="0" fontId="6" fillId="0" borderId="0" xfId="4"/>
    <xf numFmtId="168" fontId="6" fillId="0" borderId="0" xfId="5" applyNumberFormat="1" applyFont="1"/>
    <xf numFmtId="168" fontId="0" fillId="0" borderId="0" xfId="5" applyNumberFormat="1" applyFont="1"/>
    <xf numFmtId="168" fontId="0" fillId="0" borderId="0" xfId="1" applyNumberFormat="1" applyFont="1"/>
    <xf numFmtId="165" fontId="0" fillId="0" borderId="3" xfId="5" applyNumberFormat="1" applyFont="1" applyBorder="1"/>
    <xf numFmtId="3" fontId="0" fillId="0" borderId="3" xfId="5" applyNumberFormat="1" applyFont="1" applyBorder="1"/>
    <xf numFmtId="165" fontId="6" fillId="0" borderId="0" xfId="5" applyNumberFormat="1" applyFont="1"/>
    <xf numFmtId="166" fontId="11" fillId="2" borderId="3" xfId="0" applyNumberFormat="1" applyFont="1" applyFill="1" applyBorder="1" applyAlignment="1"/>
    <xf numFmtId="166" fontId="12" fillId="2" borderId="3" xfId="0" applyNumberFormat="1" applyFont="1" applyFill="1" applyBorder="1" applyAlignment="1"/>
    <xf numFmtId="0" fontId="11" fillId="0" borderId="0" xfId="0" applyFont="1" applyAlignment="1">
      <alignment horizontal="right"/>
    </xf>
    <xf numFmtId="0" fontId="9" fillId="0" borderId="7" xfId="0" applyFont="1" applyBorder="1" applyAlignment="1">
      <alignment horizontal="right"/>
    </xf>
    <xf numFmtId="0" fontId="17" fillId="0" borderId="0" xfId="0" applyFont="1" applyAlignment="1">
      <alignment horizontal="right"/>
    </xf>
    <xf numFmtId="43" fontId="0" fillId="0" borderId="0" xfId="0" applyNumberFormat="1"/>
    <xf numFmtId="0" fontId="18" fillId="0" borderId="1" xfId="0" applyFont="1" applyBorder="1" applyAlignment="1">
      <alignment vertical="center"/>
    </xf>
    <xf numFmtId="2" fontId="11" fillId="2" borderId="3" xfId="0" applyNumberFormat="1" applyFont="1" applyFill="1" applyBorder="1" applyAlignment="1">
      <alignment horizontal="left" vertical="center"/>
    </xf>
    <xf numFmtId="2" fontId="12" fillId="2" borderId="3" xfId="0" applyNumberFormat="1" applyFont="1" applyFill="1" applyBorder="1" applyAlignment="1">
      <alignment horizontal="left" vertical="center"/>
    </xf>
    <xf numFmtId="3" fontId="16" fillId="0" borderId="3" xfId="6" applyNumberFormat="1" applyFont="1" applyBorder="1"/>
    <xf numFmtId="3" fontId="0" fillId="0" borderId="3" xfId="0" applyNumberFormat="1" applyBorder="1"/>
    <xf numFmtId="3" fontId="11" fillId="2" borderId="3" xfId="0" applyNumberFormat="1" applyFont="1" applyFill="1" applyBorder="1" applyAlignment="1">
      <alignment horizontal="center"/>
    </xf>
    <xf numFmtId="166" fontId="17" fillId="0" borderId="3" xfId="0" applyNumberFormat="1" applyFont="1" applyBorder="1" applyAlignment="1">
      <alignment horizontal="right"/>
    </xf>
    <xf numFmtId="3" fontId="11" fillId="2" borderId="3" xfId="0" applyNumberFormat="1" applyFont="1" applyFill="1" applyBorder="1" applyAlignment="1"/>
    <xf numFmtId="166" fontId="6" fillId="0" borderId="0" xfId="4" applyNumberFormat="1"/>
    <xf numFmtId="0" fontId="12" fillId="0" borderId="3" xfId="0" applyFont="1" applyFill="1" applyBorder="1" applyAlignment="1">
      <alignment horizontal="left" vertical="center" indent="2"/>
    </xf>
    <xf numFmtId="164" fontId="6" fillId="0" borderId="0" xfId="4" applyNumberFormat="1"/>
    <xf numFmtId="0" fontId="12" fillId="0" borderId="0" xfId="0" applyFont="1" applyFill="1" applyBorder="1" applyAlignment="1">
      <alignment horizontal="left" vertical="center" indent="2"/>
    </xf>
    <xf numFmtId="3" fontId="13" fillId="0" borderId="0" xfId="0" applyNumberFormat="1" applyFont="1" applyBorder="1" applyAlignment="1">
      <alignment horizontal="center" vertical="center" wrapText="1"/>
    </xf>
    <xf numFmtId="0" fontId="4" fillId="0" borderId="0" xfId="7"/>
    <xf numFmtId="168" fontId="0" fillId="0" borderId="3" xfId="1" applyNumberFormat="1" applyFont="1" applyBorder="1"/>
    <xf numFmtId="166" fontId="16" fillId="0" borderId="3" xfId="6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168" fontId="12" fillId="0" borderId="0" xfId="1" applyNumberFormat="1" applyFont="1"/>
    <xf numFmtId="168" fontId="17" fillId="0" borderId="3" xfId="1" applyNumberFormat="1" applyFont="1" applyBorder="1"/>
    <xf numFmtId="168" fontId="0" fillId="0" borderId="0" xfId="0" applyNumberFormat="1"/>
    <xf numFmtId="165" fontId="0" fillId="0" borderId="3" xfId="1" applyNumberFormat="1" applyFont="1" applyBorder="1"/>
    <xf numFmtId="168" fontId="8" fillId="0" borderId="3" xfId="1" applyNumberFormat="1" applyFont="1" applyBorder="1"/>
    <xf numFmtId="49" fontId="15" fillId="0" borderId="2" xfId="0" applyNumberFormat="1" applyFont="1" applyBorder="1" applyAlignment="1">
      <alignment horizontal="right" vertical="center" wrapText="1"/>
    </xf>
    <xf numFmtId="49" fontId="11" fillId="0" borderId="7" xfId="0" applyNumberFormat="1" applyFont="1" applyBorder="1" applyAlignment="1">
      <alignment horizontal="right" vertical="center" wrapText="1"/>
    </xf>
    <xf numFmtId="3" fontId="13" fillId="0" borderId="3" xfId="0" applyNumberFormat="1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vertical="center" wrapText="1"/>
      <protection locked="0"/>
    </xf>
    <xf numFmtId="3" fontId="13" fillId="0" borderId="3" xfId="0" applyNumberFormat="1" applyFont="1" applyBorder="1" applyAlignment="1" applyProtection="1">
      <alignment horizontal="center" wrapText="1"/>
      <protection locked="0"/>
    </xf>
    <xf numFmtId="3" fontId="13" fillId="0" borderId="0" xfId="0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Protection="1">
      <protection locked="0"/>
    </xf>
    <xf numFmtId="168" fontId="6" fillId="0" borderId="0" xfId="5" applyNumberFormat="1" applyFont="1" applyProtection="1">
      <protection locked="0"/>
    </xf>
    <xf numFmtId="164" fontId="0" fillId="0" borderId="0" xfId="0" applyNumberFormat="1" applyProtection="1">
      <protection locked="0"/>
    </xf>
    <xf numFmtId="3" fontId="13" fillId="0" borderId="3" xfId="0" applyNumberFormat="1" applyFont="1" applyBorder="1" applyAlignment="1" applyProtection="1">
      <alignment horizontal="center" vertical="center" wrapText="1"/>
    </xf>
    <xf numFmtId="164" fontId="17" fillId="0" borderId="3" xfId="0" applyNumberFormat="1" applyFont="1" applyBorder="1" applyAlignment="1">
      <alignment horizontal="right"/>
    </xf>
    <xf numFmtId="168" fontId="3" fillId="0" borderId="3" xfId="9" applyNumberFormat="1" applyFont="1" applyBorder="1"/>
    <xf numFmtId="3" fontId="16" fillId="0" borderId="3" xfId="6" applyNumberFormat="1" applyFont="1" applyBorder="1" applyAlignment="1">
      <alignment horizontal="right"/>
    </xf>
    <xf numFmtId="168" fontId="3" fillId="0" borderId="3" xfId="9" applyNumberFormat="1" applyFont="1" applyBorder="1" applyAlignment="1">
      <alignment horizontal="right"/>
    </xf>
    <xf numFmtId="168" fontId="16" fillId="0" borderId="3" xfId="9" applyNumberFormat="1" applyFont="1" applyBorder="1"/>
    <xf numFmtId="168" fontId="16" fillId="0" borderId="3" xfId="9" applyNumberFormat="1" applyFont="1" applyBorder="1" applyAlignment="1">
      <alignment horizontal="right"/>
    </xf>
    <xf numFmtId="37" fontId="3" fillId="0" borderId="3" xfId="9" applyNumberFormat="1" applyFont="1" applyBorder="1" applyAlignment="1">
      <alignment horizontal="right"/>
    </xf>
    <xf numFmtId="166" fontId="2" fillId="0" borderId="3" xfId="6" applyNumberFormat="1" applyFont="1" applyBorder="1" applyAlignment="1">
      <alignment horizontal="right"/>
    </xf>
    <xf numFmtId="3" fontId="2" fillId="0" borderId="3" xfId="2" applyNumberFormat="1" applyFont="1" applyBorder="1"/>
    <xf numFmtId="164" fontId="0" fillId="0" borderId="3" xfId="0" applyNumberFormat="1" applyFont="1" applyBorder="1" applyAlignment="1">
      <alignment horizontal="right"/>
    </xf>
    <xf numFmtId="168" fontId="0" fillId="0" borderId="0" xfId="1" applyNumberFormat="1" applyFont="1" applyAlignment="1">
      <alignment horizontal="right"/>
    </xf>
    <xf numFmtId="3" fontId="6" fillId="0" borderId="0" xfId="4" applyNumberFormat="1"/>
    <xf numFmtId="37" fontId="3" fillId="0" borderId="3" xfId="9" applyNumberFormat="1" applyFont="1" applyBorder="1"/>
    <xf numFmtId="3" fontId="11" fillId="0" borderId="4" xfId="0" applyNumberFormat="1" applyFont="1" applyBorder="1" applyAlignment="1">
      <alignment vertical="center" wrapText="1"/>
    </xf>
    <xf numFmtId="164" fontId="11" fillId="2" borderId="4" xfId="0" applyNumberFormat="1" applyFont="1" applyFill="1" applyBorder="1" applyAlignment="1">
      <alignment horizontal="center" vertical="center"/>
    </xf>
    <xf numFmtId="164" fontId="11" fillId="2" borderId="5" xfId="0" applyNumberFormat="1" applyFont="1" applyFill="1" applyBorder="1" applyAlignment="1">
      <alignment horizontal="center" vertical="center"/>
    </xf>
    <xf numFmtId="164" fontId="11" fillId="2" borderId="6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49" fontId="11" fillId="2" borderId="4" xfId="0" applyNumberFormat="1" applyFont="1" applyFill="1" applyBorder="1" applyAlignment="1">
      <alignment horizontal="center" vertical="center"/>
    </xf>
    <xf numFmtId="49" fontId="11" fillId="2" borderId="6" xfId="0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2" borderId="7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9" fontId="11" fillId="2" borderId="5" xfId="0" applyNumberFormat="1" applyFont="1" applyFill="1" applyBorder="1" applyAlignment="1">
      <alignment horizontal="center" vertical="center"/>
    </xf>
    <xf numFmtId="49" fontId="11" fillId="2" borderId="10" xfId="0" applyNumberFormat="1" applyFont="1" applyFill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49" fontId="11" fillId="2" borderId="2" xfId="0" applyNumberFormat="1" applyFont="1" applyFill="1" applyBorder="1" applyAlignment="1">
      <alignment horizontal="center" vertical="center"/>
    </xf>
    <xf numFmtId="49" fontId="11" fillId="2" borderId="7" xfId="0" applyNumberFormat="1" applyFont="1" applyFill="1" applyBorder="1" applyAlignment="1">
      <alignment horizontal="center" vertical="center"/>
    </xf>
    <xf numFmtId="49" fontId="11" fillId="2" borderId="3" xfId="0" applyNumberFormat="1" applyFont="1" applyFill="1" applyBorder="1" applyAlignment="1">
      <alignment horizontal="center" vertical="center" wrapText="1"/>
    </xf>
  </cellXfs>
  <cellStyles count="10">
    <cellStyle name="Comma" xfId="1" builtinId="3"/>
    <cellStyle name="Comma 2" xfId="3"/>
    <cellStyle name="Comma 3" xfId="5"/>
    <cellStyle name="Comma 4" xfId="9"/>
    <cellStyle name="Normal" xfId="0" builtinId="0"/>
    <cellStyle name="Normal 2" xfId="2"/>
    <cellStyle name="Normal 3" xfId="4"/>
    <cellStyle name="Normal 4" xfId="6"/>
    <cellStyle name="Normal 5" xfId="7"/>
    <cellStyle name="Normal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E33" sqref="E33:E34"/>
    </sheetView>
  </sheetViews>
  <sheetFormatPr defaultRowHeight="15" x14ac:dyDescent="0.25"/>
  <cols>
    <col min="1" max="1" width="21.7109375" customWidth="1"/>
    <col min="2" max="3" width="18" customWidth="1"/>
    <col min="4" max="4" width="21.42578125" style="98" customWidth="1"/>
    <col min="5" max="5" width="18" customWidth="1"/>
    <col min="7" max="7" width="10.7109375" bestFit="1" customWidth="1"/>
    <col min="8" max="8" width="9.5703125" bestFit="1" customWidth="1"/>
  </cols>
  <sheetData>
    <row r="1" spans="1:9" x14ac:dyDescent="0.25">
      <c r="A1" s="1" t="s">
        <v>0</v>
      </c>
      <c r="B1" s="1"/>
      <c r="C1" s="1"/>
      <c r="D1" s="91"/>
      <c r="E1" s="1"/>
    </row>
    <row r="2" spans="1:9" ht="24" x14ac:dyDescent="0.25">
      <c r="A2" s="2" t="s">
        <v>1</v>
      </c>
      <c r="B2" s="3" t="s">
        <v>2</v>
      </c>
      <c r="C2" s="3" t="s">
        <v>3</v>
      </c>
      <c r="D2" s="92" t="s">
        <v>4</v>
      </c>
      <c r="E2" s="4" t="s">
        <v>5</v>
      </c>
    </row>
    <row r="3" spans="1:9" x14ac:dyDescent="0.25">
      <c r="A3" s="5">
        <v>2020</v>
      </c>
      <c r="B3" s="6"/>
      <c r="C3" s="7"/>
      <c r="D3" s="93"/>
      <c r="E3" s="8"/>
    </row>
    <row r="4" spans="1:9" x14ac:dyDescent="0.25">
      <c r="A4" s="9" t="s">
        <v>6</v>
      </c>
      <c r="B4" s="10">
        <v>138806.83222000001</v>
      </c>
      <c r="C4" s="10">
        <v>31232.851589999998</v>
      </c>
      <c r="D4" s="90">
        <v>170039.68381000002</v>
      </c>
      <c r="E4" s="10">
        <v>-107573.98063000001</v>
      </c>
      <c r="G4" s="29"/>
      <c r="H4" s="29"/>
    </row>
    <row r="5" spans="1:9" x14ac:dyDescent="0.25">
      <c r="A5" s="9" t="s">
        <v>7</v>
      </c>
      <c r="B5" s="10">
        <v>191249.54016</v>
      </c>
      <c r="C5" s="10">
        <v>29939.06192</v>
      </c>
      <c r="D5" s="90">
        <v>221188.60208000001</v>
      </c>
      <c r="E5" s="10">
        <v>-161310.47824</v>
      </c>
      <c r="G5" s="29"/>
      <c r="H5" s="29"/>
    </row>
    <row r="6" spans="1:9" x14ac:dyDescent="0.25">
      <c r="A6" s="9" t="s">
        <v>8</v>
      </c>
      <c r="B6" s="10">
        <v>205152.43986000001</v>
      </c>
      <c r="C6" s="10">
        <v>27418.989020000001</v>
      </c>
      <c r="D6" s="90">
        <v>232571.42888000002</v>
      </c>
      <c r="E6" s="10">
        <v>-177733.45084</v>
      </c>
      <c r="G6" s="29"/>
      <c r="H6" s="29"/>
    </row>
    <row r="7" spans="1:9" x14ac:dyDescent="0.25">
      <c r="A7" s="9" t="s">
        <v>9</v>
      </c>
      <c r="B7" s="10">
        <v>151433.72205000001</v>
      </c>
      <c r="C7" s="10">
        <v>25693.27735</v>
      </c>
      <c r="D7" s="90">
        <v>177126.9994</v>
      </c>
      <c r="E7" s="10">
        <v>-125740.44470000001</v>
      </c>
      <c r="G7" s="29"/>
      <c r="H7" s="29"/>
    </row>
    <row r="8" spans="1:9" x14ac:dyDescent="0.25">
      <c r="A8" s="9" t="s">
        <v>10</v>
      </c>
      <c r="B8" s="10">
        <v>160530.86674999999</v>
      </c>
      <c r="C8" s="10">
        <v>18792.024559999998</v>
      </c>
      <c r="D8" s="90">
        <v>179322.89130999998</v>
      </c>
      <c r="E8" s="10">
        <v>-141738.84219</v>
      </c>
      <c r="G8" s="29"/>
      <c r="H8" s="29"/>
    </row>
    <row r="9" spans="1:9" x14ac:dyDescent="0.25">
      <c r="A9" s="9" t="s">
        <v>11</v>
      </c>
      <c r="B9" s="10">
        <v>192535.71618000002</v>
      </c>
      <c r="C9" s="10">
        <v>34786.394220000002</v>
      </c>
      <c r="D9" s="90">
        <v>227322.11040000001</v>
      </c>
      <c r="E9" s="10">
        <v>-157749.32196000003</v>
      </c>
      <c r="G9" s="29"/>
      <c r="H9" s="29"/>
    </row>
    <row r="10" spans="1:9" x14ac:dyDescent="0.25">
      <c r="A10" s="9" t="s">
        <v>12</v>
      </c>
      <c r="B10" s="10">
        <v>180507.42097000001</v>
      </c>
      <c r="C10" s="10">
        <v>32112.844430000001</v>
      </c>
      <c r="D10" s="90">
        <v>212620.2654</v>
      </c>
      <c r="E10" s="10">
        <v>-148394.57654000001</v>
      </c>
      <c r="G10" s="29"/>
      <c r="H10" s="29"/>
    </row>
    <row r="11" spans="1:9" x14ac:dyDescent="0.25">
      <c r="A11" s="9" t="s">
        <v>13</v>
      </c>
      <c r="B11" s="10">
        <v>164878.30093</v>
      </c>
      <c r="C11" s="10">
        <v>30739.49684</v>
      </c>
      <c r="D11" s="90">
        <v>195617.79777</v>
      </c>
      <c r="E11" s="10">
        <v>-134138.80408999999</v>
      </c>
      <c r="G11" s="29"/>
      <c r="H11" s="29"/>
    </row>
    <row r="12" spans="1:9" x14ac:dyDescent="0.25">
      <c r="A12" s="9" t="s">
        <v>14</v>
      </c>
      <c r="B12" s="10">
        <v>179620.05753999998</v>
      </c>
      <c r="C12" s="10">
        <v>23838.380530000002</v>
      </c>
      <c r="D12" s="90">
        <v>203458.43806999997</v>
      </c>
      <c r="E12" s="10">
        <v>-155781.67700999998</v>
      </c>
      <c r="G12" s="29"/>
      <c r="H12" s="29"/>
    </row>
    <row r="13" spans="1:9" x14ac:dyDescent="0.25">
      <c r="A13" s="12" t="s">
        <v>15</v>
      </c>
      <c r="B13" s="10">
        <v>186945.14262999999</v>
      </c>
      <c r="C13" s="10">
        <v>32064.41764</v>
      </c>
      <c r="D13" s="90">
        <v>219009.56026999999</v>
      </c>
      <c r="E13" s="10">
        <v>-154880.72498999999</v>
      </c>
      <c r="G13" s="29"/>
      <c r="H13" s="29"/>
    </row>
    <row r="14" spans="1:9" x14ac:dyDescent="0.25">
      <c r="A14" s="12" t="s">
        <v>16</v>
      </c>
      <c r="B14" s="10">
        <v>172008.31988999998</v>
      </c>
      <c r="C14" s="10">
        <v>37892.822100000005</v>
      </c>
      <c r="D14" s="90">
        <v>209901.14198999997</v>
      </c>
      <c r="E14" s="10">
        <v>-134115.49778999999</v>
      </c>
      <c r="G14" s="29"/>
      <c r="H14" s="29"/>
    </row>
    <row r="15" spans="1:9" x14ac:dyDescent="0.25">
      <c r="A15" s="12" t="s">
        <v>17</v>
      </c>
      <c r="B15" s="10">
        <v>181501.78909000001</v>
      </c>
      <c r="C15" s="10">
        <v>41617.527130000002</v>
      </c>
      <c r="D15" s="90">
        <v>223119.31622000001</v>
      </c>
      <c r="E15" s="10">
        <v>-139884.26196</v>
      </c>
      <c r="G15" s="29"/>
      <c r="H15" s="29"/>
    </row>
    <row r="16" spans="1:9" x14ac:dyDescent="0.25">
      <c r="A16" s="5">
        <v>2021</v>
      </c>
      <c r="B16" s="115"/>
      <c r="C16" s="115"/>
      <c r="D16" s="94"/>
      <c r="E16" s="11"/>
      <c r="G16" s="29"/>
      <c r="H16" s="29"/>
      <c r="I16" s="15"/>
    </row>
    <row r="17" spans="1:9" x14ac:dyDescent="0.25">
      <c r="A17" s="9" t="s">
        <v>6</v>
      </c>
      <c r="B17" s="10">
        <v>103740.49645999999</v>
      </c>
      <c r="C17" s="10">
        <v>25318.068309999999</v>
      </c>
      <c r="D17" s="101">
        <v>129058.56477</v>
      </c>
      <c r="E17" s="10">
        <v>-78422.428149999992</v>
      </c>
      <c r="G17" s="29"/>
      <c r="H17" s="29"/>
      <c r="I17" s="15"/>
    </row>
    <row r="18" spans="1:9" s="15" customFormat="1" x14ac:dyDescent="0.25">
      <c r="A18" s="9" t="s">
        <v>7</v>
      </c>
      <c r="B18" s="10">
        <v>149190.10962999999</v>
      </c>
      <c r="C18" s="10">
        <v>34901.257290000001</v>
      </c>
      <c r="D18" s="101">
        <v>184091.36692</v>
      </c>
      <c r="E18" s="10">
        <v>-114288.85233999998</v>
      </c>
      <c r="G18" s="29"/>
      <c r="H18" s="29"/>
      <c r="I18" s="29"/>
    </row>
    <row r="19" spans="1:9" s="15" customFormat="1" x14ac:dyDescent="0.25">
      <c r="A19" s="9" t="s">
        <v>8</v>
      </c>
      <c r="B19" s="10">
        <v>185513.75055000003</v>
      </c>
      <c r="C19" s="10">
        <v>34194.600469999998</v>
      </c>
      <c r="D19" s="101">
        <v>219708.35102000003</v>
      </c>
      <c r="E19" s="10">
        <v>-151319.15008000002</v>
      </c>
      <c r="G19" s="29"/>
      <c r="H19" s="29"/>
      <c r="I19" s="29"/>
    </row>
    <row r="20" spans="1:9" s="15" customFormat="1" x14ac:dyDescent="0.25">
      <c r="A20" s="9" t="s">
        <v>9</v>
      </c>
      <c r="B20" s="10">
        <v>200882.40880999999</v>
      </c>
      <c r="C20" s="10">
        <v>41380.198049999999</v>
      </c>
      <c r="D20" s="101">
        <v>242262.60686</v>
      </c>
      <c r="E20" s="10">
        <v>-159502.21075999999</v>
      </c>
      <c r="G20" s="29"/>
      <c r="H20" s="29"/>
      <c r="I20" s="29"/>
    </row>
    <row r="21" spans="1:9" s="15" customFormat="1" x14ac:dyDescent="0.25">
      <c r="A21" s="9" t="s">
        <v>10</v>
      </c>
      <c r="B21" s="10">
        <v>206002.16724000001</v>
      </c>
      <c r="C21" s="10">
        <v>30809.818319999998</v>
      </c>
      <c r="D21" s="101">
        <v>236811.98556</v>
      </c>
      <c r="E21" s="10">
        <v>-175192.34892000002</v>
      </c>
      <c r="G21" s="29"/>
      <c r="H21" s="29"/>
      <c r="I21" s="29"/>
    </row>
    <row r="22" spans="1:9" x14ac:dyDescent="0.25">
      <c r="A22" s="75" t="s">
        <v>11</v>
      </c>
      <c r="B22" s="10">
        <v>242276.48679</v>
      </c>
      <c r="C22" s="10">
        <v>35928.117279999999</v>
      </c>
      <c r="D22" s="101">
        <v>278204.60407</v>
      </c>
      <c r="E22" s="10">
        <v>-206348.36950999999</v>
      </c>
      <c r="G22" s="29"/>
      <c r="H22" s="29"/>
      <c r="I22" s="29"/>
    </row>
    <row r="23" spans="1:9" s="15" customFormat="1" x14ac:dyDescent="0.25">
      <c r="A23" s="75" t="s">
        <v>12</v>
      </c>
      <c r="B23" s="10">
        <v>268121.88863999996</v>
      </c>
      <c r="C23" s="10">
        <v>32619.533920000002</v>
      </c>
      <c r="D23" s="101">
        <v>300741.42255999998</v>
      </c>
      <c r="E23" s="10">
        <v>-235502.35471999994</v>
      </c>
      <c r="G23" s="29"/>
      <c r="H23" s="29"/>
      <c r="I23" s="29"/>
    </row>
    <row r="24" spans="1:9" s="15" customFormat="1" x14ac:dyDescent="0.25">
      <c r="A24" s="75" t="s">
        <v>13</v>
      </c>
      <c r="B24" s="10">
        <v>240320.60122000001</v>
      </c>
      <c r="C24" s="10">
        <v>31094.585480000002</v>
      </c>
      <c r="D24" s="101">
        <v>271415.18670000002</v>
      </c>
      <c r="E24" s="10">
        <v>-209226.01574</v>
      </c>
      <c r="G24" s="29"/>
      <c r="H24" s="29"/>
      <c r="I24" s="29"/>
    </row>
    <row r="25" spans="1:9" s="15" customFormat="1" x14ac:dyDescent="0.25">
      <c r="A25" s="75" t="s">
        <v>184</v>
      </c>
      <c r="B25" s="10">
        <v>232765.44933999999</v>
      </c>
      <c r="C25" s="10">
        <v>35872.978539999996</v>
      </c>
      <c r="D25" s="101">
        <v>268638.42787999997</v>
      </c>
      <c r="E25" s="10">
        <v>-196892.47080000001</v>
      </c>
      <c r="G25" s="29"/>
      <c r="H25" s="29"/>
      <c r="I25" s="29"/>
    </row>
    <row r="26" spans="1:9" s="15" customFormat="1" x14ac:dyDescent="0.25">
      <c r="A26" s="75" t="s">
        <v>185</v>
      </c>
      <c r="B26" s="10">
        <v>212909.62701</v>
      </c>
      <c r="C26" s="10">
        <v>37317.177360000001</v>
      </c>
      <c r="D26" s="101">
        <v>250226.80437</v>
      </c>
      <c r="E26" s="10">
        <v>-175592.44965</v>
      </c>
      <c r="G26" s="29"/>
      <c r="H26" s="29"/>
      <c r="I26" s="29"/>
    </row>
    <row r="27" spans="1:9" s="15" customFormat="1" x14ac:dyDescent="0.25">
      <c r="A27" s="75" t="s">
        <v>187</v>
      </c>
      <c r="B27" s="10">
        <v>226477.65215000001</v>
      </c>
      <c r="C27" s="10">
        <v>39178.32548</v>
      </c>
      <c r="D27" s="101">
        <v>265655.97762999998</v>
      </c>
      <c r="E27" s="10">
        <v>-187299.32667000001</v>
      </c>
      <c r="G27" s="29"/>
      <c r="H27" s="29"/>
      <c r="I27" s="29"/>
    </row>
    <row r="28" spans="1:9" s="15" customFormat="1" x14ac:dyDescent="0.25">
      <c r="A28" s="75" t="s">
        <v>188</v>
      </c>
      <c r="B28" s="10">
        <v>236152.66211</v>
      </c>
      <c r="C28" s="10">
        <v>58436.65425</v>
      </c>
      <c r="D28" s="101">
        <v>294589.31636</v>
      </c>
      <c r="E28" s="10">
        <v>-177716.00786000001</v>
      </c>
      <c r="G28" s="29"/>
      <c r="H28" s="29"/>
      <c r="I28" s="29"/>
    </row>
    <row r="29" spans="1:9" s="15" customFormat="1" x14ac:dyDescent="0.25">
      <c r="A29" s="77"/>
      <c r="B29" s="78"/>
      <c r="C29" s="78"/>
      <c r="D29" s="95"/>
      <c r="E29" s="78"/>
      <c r="G29" s="29"/>
      <c r="H29" s="29"/>
      <c r="I29" s="29"/>
    </row>
    <row r="30" spans="1:9" x14ac:dyDescent="0.25">
      <c r="A30" s="13" t="s">
        <v>18</v>
      </c>
      <c r="B30" s="43"/>
      <c r="C30" s="43"/>
      <c r="D30" s="43"/>
      <c r="E30" s="43"/>
      <c r="F30" s="43"/>
      <c r="G30" s="43"/>
      <c r="H30" s="43"/>
      <c r="I30" s="29"/>
    </row>
    <row r="31" spans="1:9" x14ac:dyDescent="0.25">
      <c r="A31" s="43"/>
      <c r="B31" s="43"/>
      <c r="C31" s="43"/>
      <c r="D31" s="43"/>
      <c r="E31" s="43"/>
      <c r="F31" s="43"/>
      <c r="G31" s="43"/>
      <c r="H31" s="28"/>
    </row>
    <row r="32" spans="1:9" x14ac:dyDescent="0.25">
      <c r="A32" s="43"/>
      <c r="B32" s="43"/>
      <c r="C32" s="43"/>
      <c r="D32" s="43"/>
      <c r="E32" s="28"/>
      <c r="F32" s="28"/>
      <c r="G32" s="43"/>
    </row>
    <row r="33" spans="1:7" x14ac:dyDescent="0.25">
      <c r="A33" s="76"/>
      <c r="B33" s="43"/>
      <c r="C33" s="43"/>
      <c r="D33" s="43"/>
      <c r="E33" s="28"/>
      <c r="F33" s="28"/>
      <c r="G33" s="43"/>
    </row>
    <row r="34" spans="1:7" x14ac:dyDescent="0.25">
      <c r="A34" s="53"/>
      <c r="B34" s="74"/>
      <c r="C34" s="113"/>
      <c r="D34" s="96"/>
      <c r="E34" s="28"/>
      <c r="G34" s="43"/>
    </row>
    <row r="35" spans="1:7" x14ac:dyDescent="0.25">
      <c r="A35" s="53"/>
      <c r="B35" s="59"/>
      <c r="C35" s="59"/>
      <c r="D35" s="97"/>
      <c r="E35" s="43"/>
      <c r="G35" s="28"/>
    </row>
    <row r="36" spans="1:7" x14ac:dyDescent="0.25">
      <c r="A36" s="53"/>
      <c r="B36" s="59"/>
      <c r="C36" s="59"/>
    </row>
    <row r="37" spans="1:7" x14ac:dyDescent="0.25">
      <c r="A37" s="53"/>
      <c r="B37" s="54"/>
      <c r="C37" s="54"/>
      <c r="D37" s="99"/>
      <c r="E37" s="59"/>
    </row>
    <row r="38" spans="1:7" x14ac:dyDescent="0.25">
      <c r="B38" s="29"/>
      <c r="C38" s="29"/>
      <c r="D38" s="100"/>
    </row>
    <row r="39" spans="1:7" x14ac:dyDescent="0.25">
      <c r="B39" s="28"/>
      <c r="C39" s="28"/>
    </row>
    <row r="41" spans="1:7" x14ac:dyDescent="0.25">
      <c r="B41" s="28"/>
      <c r="C41" s="2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A28" sqref="A28"/>
    </sheetView>
  </sheetViews>
  <sheetFormatPr defaultRowHeight="15" x14ac:dyDescent="0.25"/>
  <cols>
    <col min="1" max="1" width="23.5703125" customWidth="1"/>
    <col min="2" max="2" width="16.42578125" customWidth="1"/>
    <col min="3" max="3" width="12.5703125" customWidth="1"/>
    <col min="4" max="5" width="11.42578125" customWidth="1"/>
    <col min="6" max="6" width="13.140625" customWidth="1"/>
    <col min="7" max="7" width="9.5703125" customWidth="1"/>
    <col min="8" max="9" width="10.85546875" customWidth="1"/>
    <col min="10" max="10" width="15.5703125" customWidth="1"/>
    <col min="11" max="11" width="15.28515625" customWidth="1"/>
    <col min="12" max="13" width="10.5703125" bestFit="1" customWidth="1"/>
  </cols>
  <sheetData>
    <row r="1" spans="1:15" x14ac:dyDescent="0.25">
      <c r="A1" s="14" t="s">
        <v>19</v>
      </c>
      <c r="B1" s="16"/>
      <c r="C1" s="17"/>
      <c r="D1" s="16"/>
      <c r="E1" s="17"/>
      <c r="F1" s="16"/>
      <c r="G1" s="17"/>
      <c r="H1" s="18"/>
      <c r="I1" s="17"/>
      <c r="J1" s="17"/>
      <c r="K1" s="17"/>
    </row>
    <row r="2" spans="1:15" x14ac:dyDescent="0.25">
      <c r="A2" s="19" t="s">
        <v>20</v>
      </c>
      <c r="B2" s="116" t="s">
        <v>2</v>
      </c>
      <c r="C2" s="117"/>
      <c r="D2" s="117"/>
      <c r="E2" s="118"/>
      <c r="F2" s="116" t="s">
        <v>3</v>
      </c>
      <c r="G2" s="117"/>
      <c r="H2" s="117"/>
      <c r="I2" s="118"/>
      <c r="J2" s="119" t="s">
        <v>5</v>
      </c>
      <c r="K2" s="120"/>
    </row>
    <row r="3" spans="1:15" x14ac:dyDescent="0.25">
      <c r="A3" s="20" t="s">
        <v>21</v>
      </c>
      <c r="B3" s="121" t="s">
        <v>189</v>
      </c>
      <c r="C3" s="122"/>
      <c r="D3" s="121" t="s">
        <v>190</v>
      </c>
      <c r="E3" s="122"/>
      <c r="F3" s="121" t="s">
        <v>189</v>
      </c>
      <c r="G3" s="122"/>
      <c r="H3" s="121" t="s">
        <v>190</v>
      </c>
      <c r="I3" s="122"/>
      <c r="J3" s="21" t="s">
        <v>189</v>
      </c>
      <c r="K3" s="21" t="s">
        <v>190</v>
      </c>
    </row>
    <row r="4" spans="1:15" x14ac:dyDescent="0.25">
      <c r="A4" s="22"/>
      <c r="B4" s="23" t="s">
        <v>22</v>
      </c>
      <c r="C4" s="24" t="s">
        <v>23</v>
      </c>
      <c r="D4" s="23" t="s">
        <v>22</v>
      </c>
      <c r="E4" s="24" t="s">
        <v>23</v>
      </c>
      <c r="F4" s="23" t="s">
        <v>22</v>
      </c>
      <c r="G4" s="24" t="s">
        <v>23</v>
      </c>
      <c r="H4" s="25" t="s">
        <v>22</v>
      </c>
      <c r="I4" s="24" t="s">
        <v>23</v>
      </c>
      <c r="J4" s="24" t="s">
        <v>23</v>
      </c>
      <c r="K4" s="24" t="s">
        <v>23</v>
      </c>
      <c r="M4" s="29"/>
    </row>
    <row r="5" spans="1:15" x14ac:dyDescent="0.25">
      <c r="A5" s="26" t="s">
        <v>24</v>
      </c>
      <c r="B5" s="57">
        <v>100</v>
      </c>
      <c r="C5" s="80">
        <v>2105170.1482699998</v>
      </c>
      <c r="D5" s="57">
        <v>100</v>
      </c>
      <c r="E5" s="80">
        <v>2504353.2999499999</v>
      </c>
      <c r="F5" s="57">
        <v>100</v>
      </c>
      <c r="G5" s="80">
        <v>366128.08733000001</v>
      </c>
      <c r="H5" s="57">
        <v>100</v>
      </c>
      <c r="I5" s="80">
        <v>437051.31475000002</v>
      </c>
      <c r="J5" s="58">
        <f t="shared" ref="J5:J11" si="0">+G5-C5</f>
        <v>-1739042.0609399998</v>
      </c>
      <c r="K5" s="58">
        <f>+I5-E5</f>
        <v>-2067301.9852</v>
      </c>
      <c r="M5" s="29"/>
      <c r="N5" s="29"/>
      <c r="O5" s="29"/>
    </row>
    <row r="6" spans="1:15" x14ac:dyDescent="0.25">
      <c r="A6" s="26" t="s">
        <v>25</v>
      </c>
      <c r="B6" s="57">
        <f>+C6/$C$5*100</f>
        <v>81.85247240447751</v>
      </c>
      <c r="C6" s="80">
        <v>1723133.8146800001</v>
      </c>
      <c r="D6" s="86">
        <f>+E6/$E$5*100</f>
        <v>82.759211896795065</v>
      </c>
      <c r="E6" s="80">
        <v>2072583.05415</v>
      </c>
      <c r="F6" s="86">
        <f>+G6/$G$5*100</f>
        <v>90.524460455083656</v>
      </c>
      <c r="G6" s="80">
        <v>331435.47563</v>
      </c>
      <c r="H6" s="86">
        <f>+I6/$I$5*100</f>
        <v>94.061614017830834</v>
      </c>
      <c r="I6" s="80">
        <v>411097.52074000001</v>
      </c>
      <c r="J6" s="58">
        <f t="shared" si="0"/>
        <v>-1391698.3390500001</v>
      </c>
      <c r="K6" s="58">
        <f>+I6-E6</f>
        <v>-1661485.5334099999</v>
      </c>
      <c r="M6" s="29"/>
      <c r="N6" s="29"/>
      <c r="O6" s="29"/>
    </row>
    <row r="7" spans="1:15" x14ac:dyDescent="0.25">
      <c r="A7" s="26" t="s">
        <v>178</v>
      </c>
      <c r="B7" s="57">
        <f>+C7/$C$5*100</f>
        <v>44.149282922987616</v>
      </c>
      <c r="C7" s="80">
        <v>929417.52477000002</v>
      </c>
      <c r="D7" s="86">
        <f>+E7/$E$5*100</f>
        <v>45.670606900106122</v>
      </c>
      <c r="E7" s="80">
        <v>1143753.3510100001</v>
      </c>
      <c r="F7" s="86">
        <f>+G7/$G$5*100</f>
        <v>37.611776423446344</v>
      </c>
      <c r="G7" s="80">
        <v>137707.27763</v>
      </c>
      <c r="H7" s="86">
        <f>+I7/$I$5*100</f>
        <v>31.141308765505769</v>
      </c>
      <c r="I7" s="80">
        <v>136103.49938999998</v>
      </c>
      <c r="J7" s="58">
        <f t="shared" si="0"/>
        <v>-791710.24713999999</v>
      </c>
      <c r="K7" s="58">
        <f>+I7-E7</f>
        <v>-1007649.8516200001</v>
      </c>
      <c r="M7" s="29"/>
      <c r="N7" s="29"/>
      <c r="O7" s="29"/>
    </row>
    <row r="8" spans="1:15" x14ac:dyDescent="0.25">
      <c r="A8" s="26" t="s">
        <v>26</v>
      </c>
      <c r="B8" s="57">
        <f>+C8/$C$5*100</f>
        <v>28.819250956440417</v>
      </c>
      <c r="C8" s="80">
        <v>606694.26809000003</v>
      </c>
      <c r="D8" s="86">
        <f>+E8/$E$5*100</f>
        <v>28.486825522351154</v>
      </c>
      <c r="E8" s="80">
        <v>713410.75501999992</v>
      </c>
      <c r="F8" s="86">
        <f>+G8/$G$5*100</f>
        <v>45.086504215999831</v>
      </c>
      <c r="G8" s="80">
        <v>165074.35553</v>
      </c>
      <c r="H8" s="86">
        <f>+I8/$I$5*100</f>
        <v>43.209955791581336</v>
      </c>
      <c r="I8" s="80">
        <v>188849.67989</v>
      </c>
      <c r="J8" s="58">
        <f t="shared" si="0"/>
        <v>-441619.91256000003</v>
      </c>
      <c r="K8" s="58">
        <f t="shared" ref="K8:K9" si="1">+I8-E8</f>
        <v>-524561.0751299999</v>
      </c>
      <c r="M8" s="29"/>
      <c r="N8" s="29"/>
      <c r="O8" s="29"/>
    </row>
    <row r="9" spans="1:15" x14ac:dyDescent="0.25">
      <c r="A9" s="26" t="s">
        <v>27</v>
      </c>
      <c r="B9" s="57">
        <f>+C9/$C$5*100</f>
        <v>0.34796668744423459</v>
      </c>
      <c r="C9" s="80">
        <v>7325.2908299999999</v>
      </c>
      <c r="D9" s="86">
        <f t="shared" ref="D9:D17" si="2">+E9/$E$5*100</f>
        <v>0.37370441583409381</v>
      </c>
      <c r="E9" s="80">
        <v>9358.8788699999986</v>
      </c>
      <c r="F9" s="86">
        <f>+G9/$G$5*100</f>
        <v>1.1961308518930338</v>
      </c>
      <c r="G9" s="80">
        <v>4379.3710099999998</v>
      </c>
      <c r="H9" s="86">
        <f>+I9/$I$5*100</f>
        <v>1.3177383514552166</v>
      </c>
      <c r="I9" s="80">
        <v>5759.1927900000001</v>
      </c>
      <c r="J9" s="58">
        <f t="shared" si="0"/>
        <v>-2945.9198200000001</v>
      </c>
      <c r="K9" s="58">
        <f t="shared" si="1"/>
        <v>-3599.6860799999986</v>
      </c>
      <c r="M9" s="29"/>
      <c r="N9" s="29"/>
      <c r="O9" s="29"/>
    </row>
    <row r="10" spans="1:15" x14ac:dyDescent="0.25">
      <c r="A10" s="26" t="s">
        <v>28</v>
      </c>
      <c r="B10" s="57">
        <f t="shared" ref="B10:B20" si="3">+C10/$C$5*100</f>
        <v>15.011849550959337</v>
      </c>
      <c r="C10" s="80">
        <v>316024.97544999997</v>
      </c>
      <c r="D10" s="86">
        <f>+E10/$E$5*100</f>
        <v>14.206728691878395</v>
      </c>
      <c r="E10" s="80">
        <v>355786.67881000001</v>
      </c>
      <c r="F10" s="86">
        <f t="shared" ref="F10:F16" si="4">+G10/$G$5*100</f>
        <v>7.4080493763248043</v>
      </c>
      <c r="G10" s="80">
        <v>27122.949489999999</v>
      </c>
      <c r="H10" s="86">
        <f t="shared" ref="H10:H19" si="5">+I10/$I$5*100</f>
        <v>3.5346239237002544</v>
      </c>
      <c r="I10" s="80">
        <v>15448.12033</v>
      </c>
      <c r="J10" s="58">
        <f t="shared" si="0"/>
        <v>-288902.02596</v>
      </c>
      <c r="K10" s="58">
        <f>+I10-E10</f>
        <v>-340338.55848000001</v>
      </c>
      <c r="M10" s="29"/>
      <c r="N10" s="29"/>
      <c r="O10" s="29"/>
    </row>
    <row r="11" spans="1:15" x14ac:dyDescent="0.25">
      <c r="A11" s="26" t="s">
        <v>29</v>
      </c>
      <c r="B11" s="57">
        <f t="shared" si="3"/>
        <v>2.7492073535035297</v>
      </c>
      <c r="C11" s="80">
        <v>57875.49252</v>
      </c>
      <c r="D11" s="86">
        <f t="shared" si="2"/>
        <v>2.6185436616035473</v>
      </c>
      <c r="E11" s="80">
        <v>65577.584600000002</v>
      </c>
      <c r="F11" s="86">
        <f t="shared" si="4"/>
        <v>0.84597310536525128</v>
      </c>
      <c r="G11" s="80">
        <v>3097.3451500000001</v>
      </c>
      <c r="H11" s="86">
        <f t="shared" si="5"/>
        <v>1.0568527365355558</v>
      </c>
      <c r="I11" s="80">
        <v>4618.9887800000006</v>
      </c>
      <c r="J11" s="58">
        <f t="shared" si="0"/>
        <v>-54778.147369999999</v>
      </c>
      <c r="K11" s="58">
        <f t="shared" ref="K11:K17" si="6">+I11-E11</f>
        <v>-60958.595820000002</v>
      </c>
      <c r="M11" s="29"/>
      <c r="N11" s="29"/>
      <c r="O11" s="29"/>
    </row>
    <row r="12" spans="1:15" x14ac:dyDescent="0.25">
      <c r="A12" s="26" t="s">
        <v>30</v>
      </c>
      <c r="B12" s="57">
        <f t="shared" si="3"/>
        <v>3.8504003615390393E-2</v>
      </c>
      <c r="C12" s="80">
        <v>810.57479000000001</v>
      </c>
      <c r="D12" s="86">
        <f t="shared" si="2"/>
        <v>4.18113338889088E-2</v>
      </c>
      <c r="E12" s="80">
        <v>1047.1035200000001</v>
      </c>
      <c r="F12" s="86">
        <f t="shared" si="4"/>
        <v>2.5386211333255488E-2</v>
      </c>
      <c r="G12" s="80">
        <v>92.94605</v>
      </c>
      <c r="H12" s="86">
        <f t="shared" si="5"/>
        <v>2.9170970478129651E-2</v>
      </c>
      <c r="I12" s="80">
        <v>127.49211</v>
      </c>
      <c r="J12" s="58">
        <f t="shared" ref="J12:J17" si="7">+G12-C12</f>
        <v>-717.62873999999999</v>
      </c>
      <c r="K12" s="58">
        <f t="shared" si="6"/>
        <v>-919.61141000000009</v>
      </c>
      <c r="M12" s="29"/>
      <c r="N12" s="29"/>
      <c r="O12" s="29"/>
    </row>
    <row r="13" spans="1:15" x14ac:dyDescent="0.25">
      <c r="A13" s="26" t="s">
        <v>31</v>
      </c>
      <c r="B13" s="57">
        <f t="shared" si="3"/>
        <v>1.5179369219281544</v>
      </c>
      <c r="C13" s="80">
        <v>31955.15495</v>
      </c>
      <c r="D13" s="86">
        <f t="shared" si="2"/>
        <v>1.1880254455549069</v>
      </c>
      <c r="E13" s="80">
        <v>29752.354449999999</v>
      </c>
      <c r="F13" s="86">
        <f t="shared" si="4"/>
        <v>0.59111669519342691</v>
      </c>
      <c r="G13" s="80">
        <v>2164.2442500000002</v>
      </c>
      <c r="H13" s="86">
        <f t="shared" si="5"/>
        <v>0.66505275511243611</v>
      </c>
      <c r="I13" s="80">
        <v>2906.6218100000001</v>
      </c>
      <c r="J13" s="58">
        <f t="shared" si="7"/>
        <v>-29790.9107</v>
      </c>
      <c r="K13" s="58">
        <f t="shared" si="6"/>
        <v>-26845.732639999998</v>
      </c>
      <c r="M13" s="29"/>
      <c r="N13" s="29"/>
      <c r="O13" s="29"/>
    </row>
    <row r="14" spans="1:15" x14ac:dyDescent="0.25">
      <c r="A14" s="26" t="s">
        <v>32</v>
      </c>
      <c r="B14" s="57">
        <f>+C14/$C$5*100</f>
        <v>10.355446635947658</v>
      </c>
      <c r="C14" s="80">
        <v>217999.77130000002</v>
      </c>
      <c r="D14" s="86">
        <f>+E14/$E$5*100</f>
        <v>9.7898306746454242</v>
      </c>
      <c r="E14" s="80">
        <v>245171.94756</v>
      </c>
      <c r="F14" s="86">
        <f>+G14/$G$5*100</f>
        <v>6.0460677604468991</v>
      </c>
      <c r="G14" s="80">
        <v>22136.35225</v>
      </c>
      <c r="H14" s="86">
        <f t="shared" si="5"/>
        <v>1.3003864141790686</v>
      </c>
      <c r="I14" s="80">
        <v>5683.35592</v>
      </c>
      <c r="J14" s="58">
        <f>+G14-C14</f>
        <v>-195863.41905000003</v>
      </c>
      <c r="K14" s="58">
        <f>+I14-E14</f>
        <v>-239488.59164</v>
      </c>
      <c r="M14" s="29"/>
      <c r="N14" s="29"/>
      <c r="O14" s="29"/>
    </row>
    <row r="15" spans="1:15" x14ac:dyDescent="0.25">
      <c r="A15" s="26" t="s">
        <v>33</v>
      </c>
      <c r="B15" s="57">
        <f t="shared" si="3"/>
        <v>0.44166561727282783</v>
      </c>
      <c r="C15" s="80">
        <v>9297.8127299999996</v>
      </c>
      <c r="D15" s="86">
        <f t="shared" si="2"/>
        <v>0.42308507550478369</v>
      </c>
      <c r="E15" s="80">
        <v>10595.545050000001</v>
      </c>
      <c r="F15" s="86">
        <f t="shared" si="4"/>
        <v>0.38398199937413141</v>
      </c>
      <c r="G15" s="80">
        <v>1405.8659499999999</v>
      </c>
      <c r="H15" s="86">
        <f t="shared" si="5"/>
        <v>0.53729755082495134</v>
      </c>
      <c r="I15" s="80">
        <v>2348.2660099999998</v>
      </c>
      <c r="J15" s="58">
        <f t="shared" si="7"/>
        <v>-7891.9467800000002</v>
      </c>
      <c r="K15" s="58">
        <f t="shared" si="6"/>
        <v>-8247.2790400000013</v>
      </c>
      <c r="M15" s="29"/>
      <c r="N15" s="29"/>
      <c r="O15" s="29"/>
    </row>
    <row r="16" spans="1:15" x14ac:dyDescent="0.25">
      <c r="A16" s="26" t="s">
        <v>34</v>
      </c>
      <c r="B16" s="57">
        <f t="shared" si="3"/>
        <v>1.9020447070706079</v>
      </c>
      <c r="C16" s="80">
        <v>40041.27738</v>
      </c>
      <c r="D16" s="86">
        <f t="shared" si="2"/>
        <v>2.1303856972203241</v>
      </c>
      <c r="E16" s="80">
        <v>53352.384509999996</v>
      </c>
      <c r="F16" s="86">
        <f t="shared" si="4"/>
        <v>2.1402758026966366</v>
      </c>
      <c r="G16" s="80">
        <v>7836.1508600000006</v>
      </c>
      <c r="H16" s="86">
        <f>+I16/$I$5*100</f>
        <v>11.592732608293796</v>
      </c>
      <c r="I16" s="80">
        <v>50666.190280000003</v>
      </c>
      <c r="J16" s="58">
        <f t="shared" si="7"/>
        <v>-32205.126519999998</v>
      </c>
      <c r="K16" s="58">
        <f>+I16-E16</f>
        <v>-2686.1942299999937</v>
      </c>
      <c r="M16" s="29"/>
      <c r="N16" s="29"/>
      <c r="O16" s="29"/>
    </row>
    <row r="17" spans="1:26" x14ac:dyDescent="0.25">
      <c r="A17" s="26" t="s">
        <v>35</v>
      </c>
      <c r="B17" s="57">
        <f t="shared" si="3"/>
        <v>0.81345830663962404</v>
      </c>
      <c r="C17" s="80">
        <v>17124.68144</v>
      </c>
      <c r="D17" s="86">
        <f t="shared" si="2"/>
        <v>0.64083975053840925</v>
      </c>
      <c r="E17" s="80">
        <v>16048.891439999999</v>
      </c>
      <c r="F17" s="86">
        <f>+G17/$G$5*100</f>
        <v>9.8356371024718448E-2</v>
      </c>
      <c r="G17" s="80">
        <v>360.1103</v>
      </c>
      <c r="H17" s="86">
        <f>+I17/$I$5*100</f>
        <v>4.0055982922769594E-2</v>
      </c>
      <c r="I17" s="80">
        <v>175.0652</v>
      </c>
      <c r="J17" s="58">
        <f t="shared" si="7"/>
        <v>-16764.57114</v>
      </c>
      <c r="K17" s="58">
        <f t="shared" si="6"/>
        <v>-15873.826239999999</v>
      </c>
      <c r="M17" s="29"/>
      <c r="N17" s="29"/>
      <c r="O17" s="29"/>
    </row>
    <row r="18" spans="1:26" x14ac:dyDescent="0.25">
      <c r="A18" s="26" t="s">
        <v>36</v>
      </c>
      <c r="B18" s="57">
        <f t="shared" si="3"/>
        <v>5.1521839286545461</v>
      </c>
      <c r="C18" s="80">
        <v>108462.23805</v>
      </c>
      <c r="D18" s="86">
        <f>+E18/$E$5*100</f>
        <v>4.4154778745557879</v>
      </c>
      <c r="E18" s="80">
        <v>110579.16585999999</v>
      </c>
      <c r="F18" s="86">
        <f>+G18/$G$5*100</f>
        <v>3.6809595320265154</v>
      </c>
      <c r="G18" s="80">
        <v>13477.02673</v>
      </c>
      <c r="H18" s="86">
        <f>+I18/$I$5*100</f>
        <v>5.5325029313391401</v>
      </c>
      <c r="I18" s="80">
        <v>24179.876800000002</v>
      </c>
      <c r="J18" s="58">
        <f>+G18-C18</f>
        <v>-94985.211320000002</v>
      </c>
      <c r="K18" s="58">
        <f>+I18-E18</f>
        <v>-86399.289059999996</v>
      </c>
      <c r="M18" s="29"/>
      <c r="N18" s="29"/>
      <c r="O18" s="29"/>
    </row>
    <row r="19" spans="1:26" x14ac:dyDescent="0.25">
      <c r="A19" s="26" t="s">
        <v>37</v>
      </c>
      <c r="B19" s="57">
        <f>+C19/$C$5*100</f>
        <v>0.39767955511243863</v>
      </c>
      <c r="C19" s="80">
        <v>8371.8312800000003</v>
      </c>
      <c r="D19" s="86">
        <f>+E19/$E$5*100</f>
        <v>0.47631833376856847</v>
      </c>
      <c r="E19" s="80">
        <v>11928.69391</v>
      </c>
      <c r="F19" s="86">
        <f>+G19/$G$5*100</f>
        <v>3.0219041867792342E-3</v>
      </c>
      <c r="G19" s="80">
        <v>11.06404</v>
      </c>
      <c r="H19" s="86">
        <f t="shared" si="5"/>
        <v>3.4064970170645161E-3</v>
      </c>
      <c r="I19" s="80">
        <v>14.88814</v>
      </c>
      <c r="J19" s="58">
        <f>+G19-C19</f>
        <v>-8360.767240000001</v>
      </c>
      <c r="K19" s="58">
        <f>+I19-E19</f>
        <v>-11913.805770000001</v>
      </c>
      <c r="M19" s="29"/>
      <c r="N19" s="29"/>
      <c r="O19" s="29"/>
    </row>
    <row r="20" spans="1:26" s="15" customFormat="1" ht="18" customHeight="1" x14ac:dyDescent="0.25">
      <c r="A20" s="26" t="s">
        <v>181</v>
      </c>
      <c r="B20" s="57">
        <f t="shared" si="3"/>
        <v>0.92252708152638974</v>
      </c>
      <c r="C20" s="80">
        <v>19420.764729999999</v>
      </c>
      <c r="D20" s="86">
        <f>+E20/$E$5*100</f>
        <v>0.89540770866665276</v>
      </c>
      <c r="E20" s="80">
        <v>22424.172500000001</v>
      </c>
      <c r="F20" s="86">
        <f>+G20/$G$5*100</f>
        <v>0.91377223594008272</v>
      </c>
      <c r="G20" s="80">
        <v>3345.57681</v>
      </c>
      <c r="H20" s="86">
        <f>+I20/$I$5*100</f>
        <v>0.31776495416663192</v>
      </c>
      <c r="I20" s="80">
        <v>1388.7959099999998</v>
      </c>
      <c r="J20" s="58">
        <f>+G20-C20</f>
        <v>-16075.187919999998</v>
      </c>
      <c r="K20" s="58">
        <f>+I20-E20</f>
        <v>-21035.37659</v>
      </c>
      <c r="M20" s="29"/>
      <c r="N20" s="29"/>
      <c r="O20" s="29"/>
    </row>
    <row r="21" spans="1:26" x14ac:dyDescent="0.25">
      <c r="A21" s="27"/>
      <c r="B21" s="28"/>
      <c r="C21" s="29"/>
      <c r="D21" s="29"/>
      <c r="E21" s="29"/>
      <c r="F21" s="29"/>
      <c r="G21" s="29"/>
      <c r="H21" s="29"/>
      <c r="I21" s="29"/>
      <c r="J21" s="29"/>
      <c r="K21" s="29"/>
      <c r="N21" s="29"/>
    </row>
    <row r="22" spans="1:26" x14ac:dyDescent="0.25">
      <c r="A22" s="13" t="s">
        <v>18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</row>
    <row r="23" spans="1:26" x14ac:dyDescent="0.25"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85"/>
      <c r="M23" s="85"/>
      <c r="N23" s="85"/>
      <c r="O23" s="85"/>
      <c r="P23" s="85"/>
      <c r="Q23" s="85"/>
      <c r="R23" s="65"/>
      <c r="S23" s="65"/>
    </row>
    <row r="24" spans="1:26" x14ac:dyDescent="0.25">
      <c r="A24" s="15"/>
      <c r="B24" s="65"/>
      <c r="C24" s="65"/>
      <c r="D24" s="65"/>
      <c r="E24" s="44"/>
      <c r="F24" s="15"/>
      <c r="G24" s="44"/>
      <c r="H24" s="15"/>
      <c r="I24" s="44"/>
      <c r="J24" s="15"/>
      <c r="K24" s="85"/>
      <c r="M24" s="85"/>
      <c r="N24" s="65"/>
      <c r="O24" s="85"/>
      <c r="R24" s="50"/>
      <c r="T24" s="50"/>
      <c r="U24" s="50"/>
      <c r="V24" s="50"/>
      <c r="W24" s="50"/>
      <c r="X24" s="50"/>
    </row>
    <row r="25" spans="1:26" x14ac:dyDescent="0.25">
      <c r="A25" s="15"/>
      <c r="B25" s="65"/>
      <c r="C25" s="65"/>
      <c r="D25" s="65"/>
      <c r="E25" s="44"/>
      <c r="F25" s="15"/>
      <c r="G25" s="44"/>
      <c r="H25" s="15"/>
      <c r="I25" s="44"/>
      <c r="J25" s="15"/>
      <c r="K25" s="85"/>
      <c r="M25" s="85"/>
      <c r="N25" s="65"/>
      <c r="O25" s="85"/>
      <c r="P25" s="15"/>
      <c r="Q25" s="46"/>
      <c r="R25" s="46"/>
      <c r="S25" s="46"/>
      <c r="U25" s="46"/>
      <c r="W25" s="46"/>
      <c r="X25" s="46"/>
      <c r="Z25" s="56"/>
    </row>
    <row r="26" spans="1:26" x14ac:dyDescent="0.25">
      <c r="A26" s="15"/>
      <c r="B26" s="65"/>
      <c r="E26" s="44"/>
      <c r="G26" s="44"/>
      <c r="I26" s="44"/>
      <c r="J26" s="56"/>
      <c r="K26" s="56"/>
      <c r="L26" s="56"/>
      <c r="M26" s="85"/>
      <c r="O26" s="85"/>
      <c r="P26" s="29"/>
      <c r="Q26" s="29"/>
      <c r="R26" s="29"/>
      <c r="S26" s="29"/>
    </row>
    <row r="27" spans="1:26" x14ac:dyDescent="0.25">
      <c r="A27" s="15"/>
      <c r="B27" s="65"/>
      <c r="E27" s="44"/>
      <c r="G27" s="44"/>
      <c r="I27" s="44"/>
      <c r="J27" s="56"/>
      <c r="K27" s="56"/>
      <c r="L27" s="56"/>
      <c r="M27" s="85"/>
      <c r="O27" s="85"/>
      <c r="P27" s="29"/>
      <c r="Q27" s="29"/>
      <c r="R27" s="29"/>
      <c r="S27" s="29"/>
    </row>
    <row r="28" spans="1:26" x14ac:dyDescent="0.25">
      <c r="A28" s="15"/>
      <c r="B28" s="65"/>
      <c r="E28" s="44"/>
      <c r="G28" s="44"/>
      <c r="I28" s="44"/>
      <c r="J28" s="56"/>
      <c r="K28" s="56"/>
      <c r="L28" s="56"/>
      <c r="M28" s="85"/>
      <c r="O28" s="85"/>
    </row>
    <row r="29" spans="1:26" x14ac:dyDescent="0.25">
      <c r="A29" s="15"/>
      <c r="B29" s="65"/>
      <c r="E29" s="44"/>
      <c r="G29" s="44"/>
      <c r="I29" s="44"/>
      <c r="J29" s="56"/>
      <c r="K29" s="56"/>
      <c r="L29" s="56"/>
      <c r="M29" s="85"/>
      <c r="O29" s="85"/>
    </row>
    <row r="30" spans="1:26" x14ac:dyDescent="0.25">
      <c r="A30" s="15"/>
      <c r="B30" s="65"/>
      <c r="E30" s="44"/>
      <c r="G30" s="44"/>
      <c r="I30" s="44"/>
      <c r="J30" s="56"/>
      <c r="K30" s="56"/>
      <c r="L30" s="56"/>
      <c r="M30" s="85"/>
      <c r="O30" s="85"/>
    </row>
    <row r="31" spans="1:26" x14ac:dyDescent="0.25">
      <c r="A31" s="15"/>
      <c r="B31" s="65"/>
      <c r="E31" s="44"/>
      <c r="G31" s="44"/>
      <c r="I31" s="44"/>
      <c r="J31" s="56"/>
      <c r="K31" s="56"/>
      <c r="L31" s="56"/>
      <c r="M31" s="85"/>
      <c r="O31" s="85"/>
    </row>
    <row r="32" spans="1:26" x14ac:dyDescent="0.25">
      <c r="A32" s="15"/>
      <c r="B32" s="65"/>
      <c r="E32" s="44"/>
      <c r="G32" s="44"/>
      <c r="I32" s="44"/>
      <c r="J32" s="56"/>
      <c r="K32" s="56"/>
      <c r="L32" s="56"/>
      <c r="M32" s="85"/>
      <c r="O32" s="85"/>
    </row>
    <row r="33" spans="1:20" x14ac:dyDescent="0.25">
      <c r="A33" s="15"/>
      <c r="B33" s="65"/>
      <c r="E33" s="44"/>
      <c r="G33" s="44"/>
      <c r="I33" s="44"/>
      <c r="J33" s="56"/>
      <c r="K33" s="56"/>
      <c r="L33" s="56"/>
      <c r="M33" s="85"/>
      <c r="O33" s="85"/>
    </row>
    <row r="34" spans="1:20" x14ac:dyDescent="0.25">
      <c r="A34" s="15"/>
      <c r="B34" s="65"/>
      <c r="E34" s="44"/>
      <c r="G34" s="44"/>
      <c r="I34" s="44"/>
      <c r="J34" s="56"/>
      <c r="K34" s="56"/>
      <c r="L34" s="56"/>
      <c r="M34" s="85"/>
      <c r="O34" s="85"/>
    </row>
    <row r="35" spans="1:20" x14ac:dyDescent="0.25">
      <c r="A35" s="15"/>
      <c r="B35" s="65"/>
      <c r="E35" s="44"/>
      <c r="G35" s="44"/>
      <c r="I35" s="44"/>
      <c r="J35" s="56"/>
      <c r="K35" s="56"/>
      <c r="L35" s="56"/>
      <c r="M35" s="85"/>
      <c r="O35" s="85"/>
    </row>
    <row r="36" spans="1:20" x14ac:dyDescent="0.25">
      <c r="A36" s="15"/>
      <c r="B36" s="65"/>
      <c r="E36" s="44"/>
      <c r="G36" s="44"/>
      <c r="I36" s="44"/>
      <c r="J36" s="56"/>
      <c r="K36" s="56"/>
      <c r="L36" s="56"/>
      <c r="M36" s="85"/>
      <c r="N36" s="56"/>
      <c r="O36" s="85"/>
    </row>
    <row r="37" spans="1:20" x14ac:dyDescent="0.25">
      <c r="A37" s="15"/>
      <c r="B37" s="65"/>
      <c r="C37" s="56"/>
      <c r="D37" s="56"/>
      <c r="E37" s="44"/>
      <c r="F37" s="56"/>
      <c r="G37" s="44"/>
      <c r="H37" s="56"/>
      <c r="I37" s="44"/>
      <c r="J37" s="56"/>
      <c r="K37" s="56"/>
      <c r="L37" s="56"/>
      <c r="M37" s="85"/>
      <c r="O37" s="85"/>
    </row>
    <row r="38" spans="1:20" x14ac:dyDescent="0.25">
      <c r="A38" s="15"/>
      <c r="B38" s="65"/>
      <c r="E38" s="44"/>
      <c r="G38" s="44"/>
      <c r="I38" s="44"/>
      <c r="J38" s="56"/>
      <c r="K38" s="56"/>
      <c r="L38" s="56"/>
      <c r="M38" s="85"/>
      <c r="O38" s="85"/>
    </row>
    <row r="39" spans="1:20" x14ac:dyDescent="0.25">
      <c r="A39" s="15"/>
      <c r="B39" s="65"/>
      <c r="E39" s="44"/>
      <c r="G39" s="44"/>
      <c r="I39" s="44"/>
      <c r="J39" s="56"/>
      <c r="K39" s="56"/>
      <c r="L39" s="56"/>
      <c r="M39" s="85"/>
      <c r="O39" s="85"/>
      <c r="P39" s="29"/>
      <c r="Q39" s="29"/>
      <c r="R39" s="29"/>
      <c r="S39" s="29"/>
    </row>
    <row r="40" spans="1:20" x14ac:dyDescent="0.25">
      <c r="A40" s="15"/>
      <c r="B40" s="65"/>
      <c r="E40" s="44"/>
      <c r="G40" s="44"/>
      <c r="I40" s="44"/>
      <c r="J40" s="56"/>
      <c r="K40" s="56"/>
      <c r="L40" s="56"/>
      <c r="M40" s="85"/>
      <c r="N40" s="56"/>
      <c r="O40" s="85"/>
      <c r="T40" s="15"/>
    </row>
    <row r="41" spans="1:20" x14ac:dyDescent="0.25">
      <c r="A41" s="15"/>
      <c r="B41" s="65"/>
      <c r="C41" s="56"/>
      <c r="D41" s="56"/>
      <c r="E41" s="44"/>
      <c r="F41" s="56"/>
      <c r="G41" s="44"/>
      <c r="H41" s="56"/>
      <c r="I41" s="44"/>
      <c r="J41" s="56"/>
      <c r="K41" s="56"/>
      <c r="L41" s="56"/>
      <c r="M41" s="85"/>
      <c r="O41" s="85"/>
    </row>
    <row r="42" spans="1:20" x14ac:dyDescent="0.25">
      <c r="A42" s="15"/>
      <c r="C42" s="56"/>
      <c r="D42" s="56"/>
      <c r="E42" s="44"/>
      <c r="F42" s="56"/>
      <c r="G42" s="56"/>
      <c r="H42" s="56"/>
      <c r="I42" s="44"/>
      <c r="J42" s="56"/>
      <c r="K42" s="56"/>
      <c r="L42" s="56"/>
      <c r="M42" s="29"/>
      <c r="N42" s="29"/>
      <c r="O42" s="85"/>
    </row>
    <row r="43" spans="1:20" x14ac:dyDescent="0.25">
      <c r="A43" s="55"/>
      <c r="B43" s="55"/>
      <c r="C43" s="55"/>
      <c r="D43" s="55"/>
      <c r="E43" s="44"/>
      <c r="F43" s="55"/>
      <c r="G43" s="55"/>
      <c r="H43" s="55"/>
      <c r="I43" s="44"/>
      <c r="J43" s="29"/>
      <c r="K43" s="85"/>
      <c r="L43" s="29"/>
      <c r="M43" s="15"/>
      <c r="N43" s="29"/>
      <c r="O43" s="85"/>
      <c r="P43" s="29"/>
      <c r="Q43" s="29"/>
      <c r="R43" s="29"/>
    </row>
    <row r="44" spans="1:20" x14ac:dyDescent="0.25">
      <c r="B44" s="79"/>
      <c r="C44" s="79"/>
      <c r="D44" s="79"/>
      <c r="E44" s="44"/>
      <c r="F44" s="79"/>
      <c r="G44" s="79"/>
      <c r="H44" s="79"/>
      <c r="I44" s="44"/>
      <c r="J44" s="79"/>
      <c r="K44" s="85"/>
      <c r="L44" s="79"/>
      <c r="M44" s="15"/>
      <c r="O44" s="85"/>
    </row>
    <row r="45" spans="1:20" x14ac:dyDescent="0.25">
      <c r="A45" s="15"/>
      <c r="B45" s="79"/>
      <c r="C45" s="79"/>
      <c r="D45" s="79"/>
      <c r="E45" s="44"/>
      <c r="F45" s="79"/>
      <c r="G45" s="85"/>
      <c r="H45" s="85"/>
      <c r="I45" s="44"/>
      <c r="J45" s="79"/>
      <c r="M45" s="85"/>
    </row>
    <row r="46" spans="1:20" x14ac:dyDescent="0.25">
      <c r="B46" s="79"/>
      <c r="C46" s="79"/>
      <c r="D46" s="79"/>
      <c r="E46" s="44"/>
      <c r="F46" s="79"/>
      <c r="G46" s="79"/>
      <c r="H46" s="79"/>
      <c r="I46" s="44"/>
      <c r="J46" s="79"/>
      <c r="L46" s="15"/>
    </row>
    <row r="47" spans="1:20" x14ac:dyDescent="0.25">
      <c r="C47" s="15"/>
      <c r="D47" s="15"/>
      <c r="E47" s="44"/>
      <c r="H47" s="15"/>
      <c r="I47" s="44"/>
      <c r="K47" s="15"/>
      <c r="L47" s="15"/>
    </row>
    <row r="48" spans="1:20" x14ac:dyDescent="0.25">
      <c r="C48" s="15"/>
      <c r="D48" s="15"/>
      <c r="J48" s="15"/>
    </row>
    <row r="49" spans="3:10" x14ac:dyDescent="0.25">
      <c r="C49" s="15"/>
      <c r="D49" s="15"/>
      <c r="J49" s="15"/>
    </row>
    <row r="50" spans="3:10" x14ac:dyDescent="0.25">
      <c r="C50" s="15"/>
      <c r="I50" s="15"/>
    </row>
    <row r="51" spans="3:10" x14ac:dyDescent="0.25">
      <c r="H51" s="15"/>
    </row>
  </sheetData>
  <mergeCells count="7">
    <mergeCell ref="B2:E2"/>
    <mergeCell ref="F2:I2"/>
    <mergeCell ref="J2:K2"/>
    <mergeCell ref="B3:C3"/>
    <mergeCell ref="D3:E3"/>
    <mergeCell ref="F3:G3"/>
    <mergeCell ref="H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workbookViewId="0">
      <selection activeCell="D39" sqref="D39"/>
    </sheetView>
  </sheetViews>
  <sheetFormatPr defaultRowHeight="15" x14ac:dyDescent="0.25"/>
  <cols>
    <col min="1" max="1" width="35.28515625" style="15" customWidth="1"/>
    <col min="2" max="3" width="14.42578125" style="15" customWidth="1"/>
    <col min="4" max="4" width="14.140625" style="15" customWidth="1"/>
    <col min="5" max="5" width="15.42578125" style="15" customWidth="1"/>
    <col min="6" max="6" width="15.85546875" style="15" customWidth="1"/>
    <col min="7" max="7" width="15.5703125" style="15" customWidth="1"/>
    <col min="8" max="8" width="9.140625" style="15"/>
    <col min="9" max="9" width="19.42578125" style="15" customWidth="1"/>
    <col min="10" max="11" width="13.28515625" style="15" bestFit="1" customWidth="1"/>
    <col min="12" max="12" width="13.28515625" style="15" customWidth="1"/>
    <col min="13" max="14" width="11.7109375" style="56" bestFit="1" customWidth="1"/>
    <col min="15" max="16384" width="9.140625" style="15"/>
  </cols>
  <sheetData>
    <row r="1" spans="1:18" s="33" customFormat="1" ht="12" x14ac:dyDescent="0.2">
      <c r="A1" s="66" t="s">
        <v>38</v>
      </c>
      <c r="B1" s="66"/>
      <c r="C1" s="66"/>
      <c r="D1" s="66"/>
      <c r="E1" s="66"/>
      <c r="F1" s="66"/>
      <c r="G1" s="66"/>
      <c r="M1" s="83"/>
      <c r="N1" s="83"/>
    </row>
    <row r="2" spans="1:18" x14ac:dyDescent="0.25">
      <c r="A2" s="125" t="s">
        <v>39</v>
      </c>
      <c r="B2" s="128" t="s">
        <v>2</v>
      </c>
      <c r="C2" s="128"/>
      <c r="D2" s="128" t="s">
        <v>3</v>
      </c>
      <c r="E2" s="128"/>
      <c r="F2" s="128" t="s">
        <v>5</v>
      </c>
      <c r="G2" s="128"/>
    </row>
    <row r="3" spans="1:18" x14ac:dyDescent="0.25">
      <c r="A3" s="126"/>
      <c r="B3" s="123" t="s">
        <v>189</v>
      </c>
      <c r="C3" s="123" t="s">
        <v>190</v>
      </c>
      <c r="D3" s="123" t="s">
        <v>189</v>
      </c>
      <c r="E3" s="123" t="s">
        <v>190</v>
      </c>
      <c r="F3" s="123" t="s">
        <v>189</v>
      </c>
      <c r="G3" s="123" t="s">
        <v>190</v>
      </c>
    </row>
    <row r="4" spans="1:18" x14ac:dyDescent="0.25">
      <c r="A4" s="127"/>
      <c r="B4" s="124"/>
      <c r="C4" s="124"/>
      <c r="D4" s="124"/>
      <c r="E4" s="124"/>
      <c r="F4" s="124"/>
      <c r="G4" s="124"/>
    </row>
    <row r="5" spans="1:18" x14ac:dyDescent="0.25">
      <c r="A5" s="67" t="s">
        <v>24</v>
      </c>
      <c r="B5" s="84">
        <v>2105170.1482699998</v>
      </c>
      <c r="C5" s="84">
        <v>2504353.2999499999</v>
      </c>
      <c r="D5" s="84">
        <v>366128.08733000001</v>
      </c>
      <c r="E5" s="84">
        <v>437051.31475000002</v>
      </c>
      <c r="F5" s="47">
        <f>D5-B5</f>
        <v>-1739042.0609399998</v>
      </c>
      <c r="G5" s="47">
        <f>E5-C5</f>
        <v>-2067301.9852</v>
      </c>
      <c r="I5" s="29"/>
      <c r="J5" s="29"/>
      <c r="K5" s="29"/>
      <c r="L5" s="29"/>
      <c r="M5" s="29"/>
      <c r="N5" s="29"/>
      <c r="O5" s="29"/>
      <c r="P5" s="29"/>
      <c r="Q5" s="29"/>
      <c r="R5" s="29"/>
    </row>
    <row r="6" spans="1:18" x14ac:dyDescent="0.25">
      <c r="A6" s="67" t="s">
        <v>179</v>
      </c>
      <c r="B6" s="84">
        <v>929417.52477000002</v>
      </c>
      <c r="C6" s="84">
        <v>1143753.3510100001</v>
      </c>
      <c r="D6" s="84">
        <v>137707.27763</v>
      </c>
      <c r="E6" s="84">
        <v>136103.49938999998</v>
      </c>
      <c r="F6" s="47">
        <f>D6-B6</f>
        <v>-791710.24713999999</v>
      </c>
      <c r="G6" s="47">
        <f>E6-C6</f>
        <v>-1007649.8516200001</v>
      </c>
      <c r="I6" s="29"/>
      <c r="J6" s="29"/>
      <c r="K6" s="29"/>
      <c r="L6" s="29"/>
      <c r="M6" s="29"/>
      <c r="O6" s="29"/>
      <c r="P6" s="29"/>
    </row>
    <row r="7" spans="1:18" x14ac:dyDescent="0.25">
      <c r="A7" s="68" t="s">
        <v>40</v>
      </c>
      <c r="B7" s="87">
        <v>41067.885750000001</v>
      </c>
      <c r="C7" s="87">
        <v>34827.29911</v>
      </c>
      <c r="D7" s="87">
        <v>10624.934080000001</v>
      </c>
      <c r="E7" s="87">
        <v>2115.0671699999998</v>
      </c>
      <c r="F7" s="110">
        <f t="shared" ref="F7:F41" si="0">D7-B7</f>
        <v>-30442.951670000002</v>
      </c>
      <c r="G7" s="110">
        <f t="shared" ref="G7:G40" si="1">E7-C7</f>
        <v>-32712.231940000001</v>
      </c>
      <c r="I7" s="29"/>
      <c r="J7" s="29"/>
      <c r="K7" s="29"/>
    </row>
    <row r="8" spans="1:18" x14ac:dyDescent="0.25">
      <c r="A8" s="68" t="s">
        <v>41</v>
      </c>
      <c r="B8" s="87">
        <v>17574.979149999999</v>
      </c>
      <c r="C8" s="87">
        <v>23348.365149999998</v>
      </c>
      <c r="D8" s="87">
        <v>401.67611999999997</v>
      </c>
      <c r="E8" s="87">
        <v>433.88867999999997</v>
      </c>
      <c r="F8" s="110">
        <f t="shared" si="0"/>
        <v>-17173.303029999999</v>
      </c>
      <c r="G8" s="110">
        <f>E8-C8</f>
        <v>-22914.476469999998</v>
      </c>
      <c r="I8" s="29"/>
      <c r="J8" s="29"/>
      <c r="K8" s="29"/>
    </row>
    <row r="9" spans="1:18" x14ac:dyDescent="0.25">
      <c r="A9" s="68" t="s">
        <v>42</v>
      </c>
      <c r="B9" s="87">
        <v>11300.02477</v>
      </c>
      <c r="C9" s="87">
        <v>15194.5579</v>
      </c>
      <c r="D9" s="87">
        <v>458.03495000000004</v>
      </c>
      <c r="E9" s="87">
        <v>820.09198000000004</v>
      </c>
      <c r="F9" s="110">
        <f t="shared" si="0"/>
        <v>-10841.989820000001</v>
      </c>
      <c r="G9" s="110">
        <f t="shared" si="1"/>
        <v>-14374.465920000001</v>
      </c>
      <c r="I9" s="29"/>
      <c r="J9" s="29"/>
      <c r="K9" s="29"/>
    </row>
    <row r="10" spans="1:18" x14ac:dyDescent="0.25">
      <c r="A10" s="68" t="s">
        <v>43</v>
      </c>
      <c r="B10" s="87">
        <v>23788.828829999999</v>
      </c>
      <c r="C10" s="87">
        <v>32090.00203</v>
      </c>
      <c r="D10" s="87">
        <v>11524.188380000001</v>
      </c>
      <c r="E10" s="87">
        <v>11236.62455</v>
      </c>
      <c r="F10" s="110">
        <f t="shared" si="0"/>
        <v>-12264.640449999997</v>
      </c>
      <c r="G10" s="110">
        <f t="shared" si="1"/>
        <v>-20853.377479999999</v>
      </c>
      <c r="I10" s="29"/>
      <c r="J10" s="29"/>
      <c r="K10" s="29"/>
    </row>
    <row r="11" spans="1:18" x14ac:dyDescent="0.25">
      <c r="A11" s="68" t="s">
        <v>44</v>
      </c>
      <c r="B11" s="87">
        <v>7270.3043699999998</v>
      </c>
      <c r="C11" s="87">
        <v>11135.887550000001</v>
      </c>
      <c r="D11" s="87">
        <v>748.19664999999998</v>
      </c>
      <c r="E11" s="87">
        <v>697.27707999999996</v>
      </c>
      <c r="F11" s="110">
        <f t="shared" si="0"/>
        <v>-6522.10772</v>
      </c>
      <c r="G11" s="110">
        <f t="shared" si="1"/>
        <v>-10438.610470000001</v>
      </c>
      <c r="I11" s="29"/>
      <c r="J11" s="29"/>
      <c r="K11" s="29"/>
    </row>
    <row r="12" spans="1:18" x14ac:dyDescent="0.25">
      <c r="A12" s="68" t="s">
        <v>45</v>
      </c>
      <c r="B12" s="87">
        <v>341.02175</v>
      </c>
      <c r="C12" s="87">
        <v>447.47438</v>
      </c>
      <c r="D12" s="87">
        <v>41.054250000000003</v>
      </c>
      <c r="E12" s="87">
        <v>431.71600000000001</v>
      </c>
      <c r="F12" s="110">
        <f t="shared" si="0"/>
        <v>-299.96749999999997</v>
      </c>
      <c r="G12" s="110">
        <f t="shared" si="1"/>
        <v>-15.758379999999988</v>
      </c>
      <c r="I12" s="29"/>
      <c r="J12" s="29"/>
      <c r="K12" s="29"/>
    </row>
    <row r="13" spans="1:18" x14ac:dyDescent="0.25">
      <c r="A13" s="68" t="s">
        <v>46</v>
      </c>
      <c r="B13" s="87">
        <v>2857.4737099999998</v>
      </c>
      <c r="C13" s="87">
        <v>3326.0561000000002</v>
      </c>
      <c r="D13" s="87">
        <v>9.1993999999999989</v>
      </c>
      <c r="E13" s="87">
        <v>3.4152499999999999</v>
      </c>
      <c r="F13" s="110">
        <f t="shared" si="0"/>
        <v>-2848.2743099999998</v>
      </c>
      <c r="G13" s="110">
        <f t="shared" si="1"/>
        <v>-3322.6408500000002</v>
      </c>
      <c r="I13" s="29"/>
      <c r="J13" s="29"/>
      <c r="K13" s="29"/>
    </row>
    <row r="14" spans="1:18" x14ac:dyDescent="0.25">
      <c r="A14" s="68" t="s">
        <v>47</v>
      </c>
      <c r="B14" s="87">
        <v>44241.696049999999</v>
      </c>
      <c r="C14" s="87">
        <v>48572.382740000001</v>
      </c>
      <c r="D14" s="87">
        <v>596.66908999999998</v>
      </c>
      <c r="E14" s="87">
        <v>2186.7274900000002</v>
      </c>
      <c r="F14" s="110">
        <f t="shared" si="0"/>
        <v>-43645.026959999996</v>
      </c>
      <c r="G14" s="110">
        <f t="shared" si="1"/>
        <v>-46385.655250000003</v>
      </c>
      <c r="I14" s="29"/>
      <c r="J14" s="29"/>
      <c r="K14" s="29"/>
    </row>
    <row r="15" spans="1:18" x14ac:dyDescent="0.25">
      <c r="A15" s="68" t="s">
        <v>48</v>
      </c>
      <c r="B15" s="87">
        <v>91614.744659999997</v>
      </c>
      <c r="C15" s="87">
        <v>147968.48272999999</v>
      </c>
      <c r="D15" s="87">
        <v>4340.0634199999995</v>
      </c>
      <c r="E15" s="87">
        <v>11207.74512</v>
      </c>
      <c r="F15" s="110">
        <f t="shared" si="0"/>
        <v>-87274.681239999991</v>
      </c>
      <c r="G15" s="110">
        <f t="shared" si="1"/>
        <v>-136760.73760999998</v>
      </c>
      <c r="I15" s="29"/>
      <c r="J15" s="29"/>
      <c r="K15" s="29"/>
    </row>
    <row r="16" spans="1:18" x14ac:dyDescent="0.25">
      <c r="A16" s="68" t="s">
        <v>49</v>
      </c>
      <c r="B16" s="87">
        <v>39661.497659999994</v>
      </c>
      <c r="C16" s="87">
        <v>49181.894630000003</v>
      </c>
      <c r="D16" s="87">
        <v>2185.7019100000002</v>
      </c>
      <c r="E16" s="87">
        <v>1552.30926</v>
      </c>
      <c r="F16" s="110">
        <f t="shared" si="0"/>
        <v>-37475.79574999999</v>
      </c>
      <c r="G16" s="110">
        <f t="shared" si="1"/>
        <v>-47629.585370000001</v>
      </c>
      <c r="I16" s="29"/>
      <c r="J16" s="29"/>
      <c r="K16" s="29"/>
    </row>
    <row r="17" spans="1:11" x14ac:dyDescent="0.25">
      <c r="A17" s="68" t="s">
        <v>50</v>
      </c>
      <c r="B17" s="87">
        <v>5736.3529100000005</v>
      </c>
      <c r="C17" s="87">
        <v>23031.951559999998</v>
      </c>
      <c r="D17" s="87">
        <v>6.3024100000000001</v>
      </c>
      <c r="E17" s="87">
        <v>9.4315699999999989</v>
      </c>
      <c r="F17" s="110">
        <f t="shared" si="0"/>
        <v>-5730.0505000000003</v>
      </c>
      <c r="G17" s="110">
        <f t="shared" si="1"/>
        <v>-23022.519989999997</v>
      </c>
      <c r="I17" s="29"/>
      <c r="J17" s="29"/>
      <c r="K17" s="29"/>
    </row>
    <row r="18" spans="1:11" x14ac:dyDescent="0.25">
      <c r="A18" s="68" t="s">
        <v>51</v>
      </c>
      <c r="B18" s="87">
        <v>134556.79264</v>
      </c>
      <c r="C18" s="87">
        <v>155447.89415000001</v>
      </c>
      <c r="D18" s="87">
        <v>10171.963720000002</v>
      </c>
      <c r="E18" s="87">
        <v>25292.754399999998</v>
      </c>
      <c r="F18" s="110">
        <f t="shared" si="0"/>
        <v>-124384.82892</v>
      </c>
      <c r="G18" s="110">
        <f>E18-C18</f>
        <v>-130155.13975</v>
      </c>
      <c r="I18" s="29"/>
      <c r="J18" s="29"/>
      <c r="K18" s="29"/>
    </row>
    <row r="19" spans="1:11" x14ac:dyDescent="0.25">
      <c r="A19" s="68" t="s">
        <v>52</v>
      </c>
      <c r="B19" s="87">
        <v>278.58919000000003</v>
      </c>
      <c r="C19" s="87">
        <v>240.74539000000001</v>
      </c>
      <c r="D19" s="87">
        <v>145.88382999999999</v>
      </c>
      <c r="E19" s="87">
        <v>333.16275999999999</v>
      </c>
      <c r="F19" s="110">
        <f t="shared" si="0"/>
        <v>-132.70536000000004</v>
      </c>
      <c r="G19" s="110">
        <f t="shared" si="1"/>
        <v>92.417369999999977</v>
      </c>
      <c r="I19" s="29"/>
      <c r="J19" s="29"/>
      <c r="K19" s="29"/>
    </row>
    <row r="20" spans="1:11" x14ac:dyDescent="0.25">
      <c r="A20" s="68" t="s">
        <v>53</v>
      </c>
      <c r="B20" s="87">
        <v>713.44731999999999</v>
      </c>
      <c r="C20" s="87">
        <v>973.53720999999996</v>
      </c>
      <c r="D20" s="87">
        <v>1.27498</v>
      </c>
      <c r="E20" s="87">
        <v>10.99774</v>
      </c>
      <c r="F20" s="110">
        <f t="shared" si="0"/>
        <v>-712.17233999999996</v>
      </c>
      <c r="G20" s="110">
        <f t="shared" si="1"/>
        <v>-962.53946999999994</v>
      </c>
      <c r="I20" s="29"/>
      <c r="J20" s="29"/>
      <c r="K20" s="29"/>
    </row>
    <row r="21" spans="1:11" x14ac:dyDescent="0.25">
      <c r="A21" s="68" t="s">
        <v>54</v>
      </c>
      <c r="B21" s="87">
        <v>1186.32944</v>
      </c>
      <c r="C21" s="87">
        <v>1035.24254</v>
      </c>
      <c r="D21" s="87">
        <v>49.126300000000001</v>
      </c>
      <c r="E21" s="87">
        <v>3.6303200000000002</v>
      </c>
      <c r="F21" s="110">
        <f t="shared" si="0"/>
        <v>-1137.2031400000001</v>
      </c>
      <c r="G21" s="110">
        <f t="shared" si="1"/>
        <v>-1031.61222</v>
      </c>
      <c r="I21" s="29"/>
      <c r="J21" s="29"/>
      <c r="K21" s="29"/>
    </row>
    <row r="22" spans="1:11" x14ac:dyDescent="0.25">
      <c r="A22" s="68" t="s">
        <v>55</v>
      </c>
      <c r="B22" s="87">
        <v>568.53880000000004</v>
      </c>
      <c r="C22" s="87">
        <v>550.17375000000004</v>
      </c>
      <c r="D22" s="87">
        <v>203.43779000000001</v>
      </c>
      <c r="E22" s="87">
        <v>3752.8088299999999</v>
      </c>
      <c r="F22" s="110">
        <f t="shared" si="0"/>
        <v>-365.10101000000003</v>
      </c>
      <c r="G22" s="110">
        <f t="shared" si="1"/>
        <v>3202.63508</v>
      </c>
      <c r="I22" s="29"/>
      <c r="J22" s="29"/>
      <c r="K22" s="29"/>
    </row>
    <row r="23" spans="1:11" x14ac:dyDescent="0.25">
      <c r="A23" s="68" t="s">
        <v>56</v>
      </c>
      <c r="B23" s="87">
        <v>21878.544160000001</v>
      </c>
      <c r="C23" s="87">
        <v>24361.707100000003</v>
      </c>
      <c r="D23" s="87">
        <v>22513.247339999998</v>
      </c>
      <c r="E23" s="87">
        <v>6540.2112100000004</v>
      </c>
      <c r="F23" s="110">
        <f t="shared" si="0"/>
        <v>634.70317999999679</v>
      </c>
      <c r="G23" s="110">
        <f t="shared" si="1"/>
        <v>-17821.495890000002</v>
      </c>
      <c r="I23" s="29"/>
      <c r="J23" s="29"/>
      <c r="K23" s="29"/>
    </row>
    <row r="24" spans="1:11" x14ac:dyDescent="0.25">
      <c r="A24" s="68" t="s">
        <v>57</v>
      </c>
      <c r="B24" s="87">
        <v>7.0206499999999998</v>
      </c>
      <c r="C24" s="87">
        <v>15.438270000000001</v>
      </c>
      <c r="D24" s="87">
        <v>877.30309</v>
      </c>
      <c r="E24" s="87">
        <v>806.64468000000011</v>
      </c>
      <c r="F24" s="110">
        <f t="shared" si="0"/>
        <v>870.28243999999995</v>
      </c>
      <c r="G24" s="110">
        <f t="shared" si="1"/>
        <v>791.20641000000012</v>
      </c>
      <c r="I24" s="29"/>
      <c r="J24" s="29"/>
      <c r="K24" s="29"/>
    </row>
    <row r="25" spans="1:11" x14ac:dyDescent="0.25">
      <c r="A25" s="68" t="s">
        <v>58</v>
      </c>
      <c r="B25" s="87">
        <v>204073.11756000001</v>
      </c>
      <c r="C25" s="87">
        <v>231156.2268</v>
      </c>
      <c r="D25" s="87">
        <v>17279.036909999999</v>
      </c>
      <c r="E25" s="87">
        <v>20311.271920000003</v>
      </c>
      <c r="F25" s="110">
        <f t="shared" si="0"/>
        <v>-186794.08065000002</v>
      </c>
      <c r="G25" s="110">
        <f t="shared" si="1"/>
        <v>-210844.95488</v>
      </c>
      <c r="I25" s="29"/>
      <c r="J25" s="29"/>
      <c r="K25" s="29"/>
    </row>
    <row r="26" spans="1:11" x14ac:dyDescent="0.25">
      <c r="A26" s="68" t="s">
        <v>59</v>
      </c>
      <c r="B26" s="87">
        <v>37888.492530000003</v>
      </c>
      <c r="C26" s="87">
        <v>43929.952880000004</v>
      </c>
      <c r="D26" s="87">
        <v>12085.77262</v>
      </c>
      <c r="E26" s="87">
        <v>15163.021359999999</v>
      </c>
      <c r="F26" s="110">
        <f t="shared" si="0"/>
        <v>-25802.719910000003</v>
      </c>
      <c r="G26" s="110">
        <f t="shared" si="1"/>
        <v>-28766.931520000006</v>
      </c>
      <c r="I26" s="29"/>
      <c r="J26" s="29"/>
      <c r="K26" s="29"/>
    </row>
    <row r="27" spans="1:11" x14ac:dyDescent="0.25">
      <c r="A27" s="68" t="s">
        <v>60</v>
      </c>
      <c r="B27" s="87">
        <v>2677.1653700000002</v>
      </c>
      <c r="C27" s="87">
        <v>3880.9852400000004</v>
      </c>
      <c r="D27" s="87">
        <v>1.7639800000000001</v>
      </c>
      <c r="E27" s="87">
        <v>11.89475</v>
      </c>
      <c r="F27" s="110">
        <f t="shared" si="0"/>
        <v>-2675.40139</v>
      </c>
      <c r="G27" s="110">
        <f t="shared" si="1"/>
        <v>-3869.0904900000005</v>
      </c>
      <c r="I27" s="29"/>
      <c r="J27" s="29"/>
      <c r="K27" s="29"/>
    </row>
    <row r="28" spans="1:11" x14ac:dyDescent="0.25">
      <c r="A28" s="68" t="s">
        <v>61</v>
      </c>
      <c r="B28" s="87">
        <v>114962.58623</v>
      </c>
      <c r="C28" s="87">
        <v>138136.55569000001</v>
      </c>
      <c r="D28" s="87">
        <v>2958.8933399999996</v>
      </c>
      <c r="E28" s="87">
        <v>3701.6050499999997</v>
      </c>
      <c r="F28" s="110">
        <f t="shared" si="0"/>
        <v>-112003.69289000001</v>
      </c>
      <c r="G28" s="110">
        <f t="shared" si="1"/>
        <v>-134434.95064</v>
      </c>
      <c r="I28" s="29"/>
      <c r="J28" s="29"/>
      <c r="K28" s="29"/>
    </row>
    <row r="29" spans="1:11" x14ac:dyDescent="0.25">
      <c r="A29" s="68" t="s">
        <v>62</v>
      </c>
      <c r="B29" s="87">
        <v>21640.320170000003</v>
      </c>
      <c r="C29" s="87">
        <v>30272.640869999999</v>
      </c>
      <c r="D29" s="87">
        <v>1156.59465</v>
      </c>
      <c r="E29" s="87">
        <v>546.8578</v>
      </c>
      <c r="F29" s="110">
        <f t="shared" si="0"/>
        <v>-20483.725520000004</v>
      </c>
      <c r="G29" s="110">
        <f t="shared" si="1"/>
        <v>-29725.783069999998</v>
      </c>
      <c r="I29" s="29"/>
      <c r="J29" s="29"/>
      <c r="K29" s="29"/>
    </row>
    <row r="30" spans="1:11" x14ac:dyDescent="0.25">
      <c r="A30" s="68" t="s">
        <v>63</v>
      </c>
      <c r="B30" s="87">
        <v>6255.1229999999996</v>
      </c>
      <c r="C30" s="87">
        <v>7999.9794900000006</v>
      </c>
      <c r="D30" s="87">
        <v>195.91039000000001</v>
      </c>
      <c r="E30" s="87">
        <v>899.23622999999998</v>
      </c>
      <c r="F30" s="110">
        <f t="shared" si="0"/>
        <v>-6059.2126099999996</v>
      </c>
      <c r="G30" s="110">
        <f t="shared" si="1"/>
        <v>-7100.7432600000011</v>
      </c>
      <c r="I30" s="29"/>
      <c r="J30" s="29"/>
      <c r="K30" s="29"/>
    </row>
    <row r="31" spans="1:11" x14ac:dyDescent="0.25">
      <c r="A31" s="68" t="s">
        <v>64</v>
      </c>
      <c r="B31" s="87">
        <v>40749.95708</v>
      </c>
      <c r="C31" s="87">
        <v>46211.016179999999</v>
      </c>
      <c r="D31" s="87">
        <v>35831.620920000001</v>
      </c>
      <c r="E31" s="87">
        <v>22017.403039999997</v>
      </c>
      <c r="F31" s="110">
        <f t="shared" si="0"/>
        <v>-4918.3361599999989</v>
      </c>
      <c r="G31" s="110">
        <f t="shared" si="1"/>
        <v>-24193.613140000001</v>
      </c>
      <c r="I31" s="29"/>
      <c r="J31" s="29"/>
      <c r="K31" s="29"/>
    </row>
    <row r="32" spans="1:11" x14ac:dyDescent="0.25">
      <c r="A32" s="68" t="s">
        <v>65</v>
      </c>
      <c r="B32" s="87">
        <v>43673.170319999997</v>
      </c>
      <c r="C32" s="87">
        <v>53803.76367</v>
      </c>
      <c r="D32" s="87">
        <v>931.06843000000003</v>
      </c>
      <c r="E32" s="87">
        <v>3760.7838500000003</v>
      </c>
      <c r="F32" s="110">
        <f t="shared" si="0"/>
        <v>-42742.101889999998</v>
      </c>
      <c r="G32" s="110">
        <f t="shared" si="1"/>
        <v>-50042.97982</v>
      </c>
      <c r="I32" s="29"/>
      <c r="J32" s="29"/>
      <c r="K32" s="29"/>
    </row>
    <row r="33" spans="1:11" x14ac:dyDescent="0.25">
      <c r="A33" s="68" t="s">
        <v>66</v>
      </c>
      <c r="B33" s="87">
        <v>12853.520699999999</v>
      </c>
      <c r="C33" s="87">
        <v>16613.137900000002</v>
      </c>
      <c r="D33" s="87">
        <v>2368.3586800000003</v>
      </c>
      <c r="E33" s="87">
        <v>2256.9213</v>
      </c>
      <c r="F33" s="110">
        <f t="shared" si="0"/>
        <v>-10485.16202</v>
      </c>
      <c r="G33" s="110">
        <f t="shared" si="1"/>
        <v>-14356.216600000002</v>
      </c>
      <c r="I33" s="29"/>
      <c r="J33" s="29"/>
      <c r="K33" s="29"/>
    </row>
    <row r="34" spans="1:11" x14ac:dyDescent="0.25">
      <c r="A34" s="67" t="s">
        <v>67</v>
      </c>
      <c r="B34" s="84">
        <v>606694.26809000003</v>
      </c>
      <c r="C34" s="84">
        <v>713410.75501999992</v>
      </c>
      <c r="D34" s="84">
        <v>165074.35553</v>
      </c>
      <c r="E34" s="84">
        <v>188849.67989</v>
      </c>
      <c r="F34" s="47">
        <f t="shared" si="0"/>
        <v>-441619.91256000003</v>
      </c>
      <c r="G34" s="47">
        <f>E34-C34</f>
        <v>-524561.0751299999</v>
      </c>
      <c r="I34" s="29"/>
      <c r="J34" s="29"/>
      <c r="K34" s="29"/>
    </row>
    <row r="35" spans="1:11" x14ac:dyDescent="0.25">
      <c r="A35" s="68" t="s">
        <v>68</v>
      </c>
      <c r="B35" s="87">
        <v>39725.617859999998</v>
      </c>
      <c r="C35" s="87">
        <v>42782.682390000002</v>
      </c>
      <c r="D35" s="87">
        <v>12968.78298</v>
      </c>
      <c r="E35" s="87">
        <v>19953.89734</v>
      </c>
      <c r="F35" s="110">
        <f t="shared" si="0"/>
        <v>-26756.834879999999</v>
      </c>
      <c r="G35" s="110">
        <f t="shared" si="1"/>
        <v>-22828.785050000002</v>
      </c>
      <c r="I35" s="29"/>
      <c r="J35" s="29"/>
      <c r="K35" s="29"/>
    </row>
    <row r="36" spans="1:11" x14ac:dyDescent="0.25">
      <c r="A36" s="68" t="s">
        <v>69</v>
      </c>
      <c r="B36" s="87">
        <v>119351.81898000001</v>
      </c>
      <c r="C36" s="87">
        <v>128892.11254999999</v>
      </c>
      <c r="D36" s="87">
        <v>22364.11418</v>
      </c>
      <c r="E36" s="87">
        <v>33385.553639999998</v>
      </c>
      <c r="F36" s="110">
        <f t="shared" si="0"/>
        <v>-96987.704800000007</v>
      </c>
      <c r="G36" s="110">
        <f t="shared" si="1"/>
        <v>-95506.558909999992</v>
      </c>
      <c r="I36" s="29"/>
      <c r="J36" s="29"/>
      <c r="K36" s="29"/>
    </row>
    <row r="37" spans="1:11" x14ac:dyDescent="0.25">
      <c r="A37" s="68" t="s">
        <v>70</v>
      </c>
      <c r="B37" s="87">
        <v>336.1825</v>
      </c>
      <c r="C37" s="87">
        <v>325.10046999999997</v>
      </c>
      <c r="D37" s="87">
        <v>38.403790000000001</v>
      </c>
      <c r="E37" s="87">
        <v>0.22468000000000002</v>
      </c>
      <c r="F37" s="110">
        <f t="shared" si="0"/>
        <v>-297.77870999999999</v>
      </c>
      <c r="G37" s="110">
        <f t="shared" si="1"/>
        <v>-324.87578999999999</v>
      </c>
      <c r="I37" s="29"/>
      <c r="J37" s="29"/>
      <c r="K37" s="29"/>
    </row>
    <row r="38" spans="1:11" x14ac:dyDescent="0.25">
      <c r="A38" s="68" t="s">
        <v>71</v>
      </c>
      <c r="B38" s="87">
        <v>25707.514520000001</v>
      </c>
      <c r="C38" s="87">
        <v>31835.283609999999</v>
      </c>
      <c r="D38" s="87">
        <v>5116.5298400000001</v>
      </c>
      <c r="E38" s="87">
        <v>4661.2001399999999</v>
      </c>
      <c r="F38" s="110">
        <f t="shared" si="0"/>
        <v>-20590.984680000001</v>
      </c>
      <c r="G38" s="110">
        <f t="shared" si="1"/>
        <v>-27174.083469999998</v>
      </c>
      <c r="I38" s="29"/>
      <c r="J38" s="29"/>
      <c r="K38" s="29"/>
    </row>
    <row r="39" spans="1:11" x14ac:dyDescent="0.25">
      <c r="A39" s="68" t="s">
        <v>72</v>
      </c>
      <c r="B39" s="87">
        <v>414899.35949</v>
      </c>
      <c r="C39" s="87">
        <v>500830.82673999999</v>
      </c>
      <c r="D39" s="87">
        <v>100997.02781</v>
      </c>
      <c r="E39" s="87">
        <v>107290.59232</v>
      </c>
      <c r="F39" s="110">
        <f t="shared" si="0"/>
        <v>-313902.33168</v>
      </c>
      <c r="G39" s="110">
        <f t="shared" si="1"/>
        <v>-393540.23441999999</v>
      </c>
      <c r="I39" s="29"/>
      <c r="J39" s="29"/>
      <c r="K39" s="29"/>
    </row>
    <row r="40" spans="1:11" x14ac:dyDescent="0.25">
      <c r="A40" s="68" t="s">
        <v>73</v>
      </c>
      <c r="B40" s="87">
        <v>6673.7747399999998</v>
      </c>
      <c r="C40" s="87">
        <v>8744.7492600000005</v>
      </c>
      <c r="D40" s="87">
        <v>23589.496930000001</v>
      </c>
      <c r="E40" s="87">
        <v>23558.211769999998</v>
      </c>
      <c r="F40" s="110">
        <f t="shared" si="0"/>
        <v>16915.72219</v>
      </c>
      <c r="G40" s="110">
        <f t="shared" si="1"/>
        <v>14813.462509999998</v>
      </c>
      <c r="I40" s="29"/>
      <c r="J40" s="29"/>
      <c r="K40" s="29"/>
    </row>
    <row r="41" spans="1:11" x14ac:dyDescent="0.25">
      <c r="A41" s="67" t="s">
        <v>180</v>
      </c>
      <c r="B41" s="47">
        <f>B5-B6-B34</f>
        <v>569058.35540999973</v>
      </c>
      <c r="C41" s="47">
        <f t="shared" ref="C41:E41" si="2">C5-C6-C34</f>
        <v>647189.19391999987</v>
      </c>
      <c r="D41" s="47">
        <f t="shared" si="2"/>
        <v>63346.454170000012</v>
      </c>
      <c r="E41" s="47">
        <f t="shared" si="2"/>
        <v>112098.13547000001</v>
      </c>
      <c r="F41" s="47">
        <f t="shared" si="0"/>
        <v>-505711.90123999969</v>
      </c>
      <c r="G41" s="47">
        <f>E41-C41</f>
        <v>-535091.05844999989</v>
      </c>
      <c r="I41" s="29"/>
      <c r="J41" s="29"/>
      <c r="K41" s="29"/>
    </row>
    <row r="42" spans="1:11" x14ac:dyDescent="0.25">
      <c r="B42" s="29"/>
      <c r="C42" s="29"/>
      <c r="D42" s="29"/>
      <c r="E42" s="29"/>
      <c r="F42" s="29"/>
      <c r="G42" s="29"/>
      <c r="K42" s="29"/>
    </row>
    <row r="43" spans="1:11" x14ac:dyDescent="0.25">
      <c r="A43" s="15" t="s">
        <v>18</v>
      </c>
      <c r="B43" s="29"/>
      <c r="C43" s="43"/>
      <c r="D43" s="29"/>
      <c r="E43" s="29"/>
      <c r="F43" s="29"/>
      <c r="G43" s="29"/>
    </row>
    <row r="44" spans="1:11" x14ac:dyDescent="0.25">
      <c r="C44" s="28"/>
    </row>
  </sheetData>
  <mergeCells count="10">
    <mergeCell ref="G3:G4"/>
    <mergeCell ref="A2:A4"/>
    <mergeCell ref="B2:C2"/>
    <mergeCell ref="D2:E2"/>
    <mergeCell ref="F2:G2"/>
    <mergeCell ref="B3:B4"/>
    <mergeCell ref="C3:C4"/>
    <mergeCell ref="D3:D4"/>
    <mergeCell ref="E3:E4"/>
    <mergeCell ref="F3:F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tabSelected="1" topLeftCell="A7" workbookViewId="0">
      <selection activeCell="K23" sqref="K23"/>
    </sheetView>
  </sheetViews>
  <sheetFormatPr defaultRowHeight="15" x14ac:dyDescent="0.25"/>
  <cols>
    <col min="1" max="1" width="33.140625" customWidth="1"/>
    <col min="2" max="3" width="15.140625" customWidth="1"/>
    <col min="4" max="4" width="13.140625" style="64" customWidth="1"/>
    <col min="5" max="6" width="13.42578125" customWidth="1"/>
    <col min="7" max="7" width="13.5703125" style="49" customWidth="1"/>
    <col min="9" max="9" width="11.5703125" style="56" bestFit="1" customWidth="1"/>
    <col min="10" max="10" width="10.5703125" style="56" bestFit="1" customWidth="1"/>
  </cols>
  <sheetData>
    <row r="1" spans="1:12" x14ac:dyDescent="0.25">
      <c r="A1" s="17" t="s">
        <v>74</v>
      </c>
      <c r="B1" s="32"/>
      <c r="C1" s="33"/>
      <c r="D1" s="62"/>
      <c r="E1" s="33"/>
      <c r="F1" s="33"/>
      <c r="G1" s="48"/>
      <c r="H1" s="15"/>
      <c r="I1" s="112" t="s">
        <v>186</v>
      </c>
    </row>
    <row r="2" spans="1:12" x14ac:dyDescent="0.25">
      <c r="A2" s="125" t="s">
        <v>75</v>
      </c>
      <c r="B2" s="121" t="s">
        <v>76</v>
      </c>
      <c r="C2" s="129"/>
      <c r="D2" s="130"/>
      <c r="E2" s="131" t="s">
        <v>77</v>
      </c>
      <c r="F2" s="132"/>
      <c r="G2" s="133"/>
    </row>
    <row r="3" spans="1:12" ht="24" customHeight="1" x14ac:dyDescent="0.25">
      <c r="A3" s="126"/>
      <c r="B3" s="123" t="s">
        <v>189</v>
      </c>
      <c r="C3" s="123" t="s">
        <v>190</v>
      </c>
      <c r="D3" s="88" t="s">
        <v>190</v>
      </c>
      <c r="E3" s="123" t="s">
        <v>189</v>
      </c>
      <c r="F3" s="123" t="s">
        <v>190</v>
      </c>
      <c r="G3" s="88" t="s">
        <v>190</v>
      </c>
    </row>
    <row r="4" spans="1:12" ht="18" customHeight="1" x14ac:dyDescent="0.25">
      <c r="A4" s="127"/>
      <c r="B4" s="124"/>
      <c r="C4" s="124"/>
      <c r="D4" s="89" t="s">
        <v>189</v>
      </c>
      <c r="E4" s="124"/>
      <c r="F4" s="124"/>
      <c r="G4" s="89" t="s">
        <v>189</v>
      </c>
    </row>
    <row r="5" spans="1:12" x14ac:dyDescent="0.25">
      <c r="A5" s="36"/>
      <c r="B5" s="71" t="s">
        <v>23</v>
      </c>
      <c r="C5" s="71" t="s">
        <v>23</v>
      </c>
      <c r="D5" s="63" t="s">
        <v>78</v>
      </c>
      <c r="E5" s="71" t="s">
        <v>23</v>
      </c>
      <c r="F5" s="71" t="s">
        <v>23</v>
      </c>
      <c r="G5" s="72" t="s">
        <v>78</v>
      </c>
    </row>
    <row r="6" spans="1:12" x14ac:dyDescent="0.25">
      <c r="A6" s="30" t="s">
        <v>79</v>
      </c>
      <c r="B6" s="69">
        <v>2105170.1482699998</v>
      </c>
      <c r="C6" s="69">
        <v>2504353.2999499999</v>
      </c>
      <c r="D6" s="102">
        <v>118.96203743949359</v>
      </c>
      <c r="E6" s="104">
        <v>366128.08733000001</v>
      </c>
      <c r="F6" s="104">
        <v>437051.31475000002</v>
      </c>
      <c r="G6" s="81">
        <v>119.37115175653683</v>
      </c>
      <c r="K6" s="29"/>
      <c r="L6" s="29"/>
    </row>
    <row r="7" spans="1:12" x14ac:dyDescent="0.25">
      <c r="A7" s="30" t="s">
        <v>80</v>
      </c>
      <c r="B7" s="106">
        <v>394854.00919999997</v>
      </c>
      <c r="C7" s="106">
        <v>479425.42689999996</v>
      </c>
      <c r="D7" s="102">
        <v>121.41840166985951</v>
      </c>
      <c r="E7" s="107">
        <v>28634.459729999999</v>
      </c>
      <c r="F7" s="107">
        <v>32980.752870000004</v>
      </c>
      <c r="G7" s="81">
        <v>115.17854075467832</v>
      </c>
      <c r="K7" s="29"/>
      <c r="L7" s="29"/>
    </row>
    <row r="8" spans="1:12" x14ac:dyDescent="0.25">
      <c r="A8" s="31" t="s">
        <v>81</v>
      </c>
      <c r="B8" s="103">
        <v>24254.127079999998</v>
      </c>
      <c r="C8" s="103">
        <v>30977.661399999997</v>
      </c>
      <c r="D8" s="111">
        <v>127.72119688258844</v>
      </c>
      <c r="E8" s="105">
        <v>691.79392000000007</v>
      </c>
      <c r="F8" s="105">
        <v>93.983899999999991</v>
      </c>
      <c r="G8" s="109">
        <v>13.585534258526005</v>
      </c>
    </row>
    <row r="9" spans="1:12" x14ac:dyDescent="0.25">
      <c r="A9" s="31" t="s">
        <v>82</v>
      </c>
      <c r="B9" s="103">
        <v>89438.715989999997</v>
      </c>
      <c r="C9" s="103">
        <v>101631.52269</v>
      </c>
      <c r="D9" s="111">
        <v>113.6325824504941</v>
      </c>
      <c r="E9" s="105">
        <v>15530.283380000001</v>
      </c>
      <c r="F9" s="105">
        <v>17520.38091</v>
      </c>
      <c r="G9" s="109">
        <v>112.81430274841513</v>
      </c>
    </row>
    <row r="10" spans="1:12" x14ac:dyDescent="0.25">
      <c r="A10" s="31" t="s">
        <v>83</v>
      </c>
      <c r="B10" s="103">
        <v>43097.178469999999</v>
      </c>
      <c r="C10" s="103">
        <v>54765.427729999996</v>
      </c>
      <c r="D10" s="111">
        <v>127.07427649381336</v>
      </c>
      <c r="E10" s="105">
        <v>152.06904999999998</v>
      </c>
      <c r="F10" s="105">
        <v>175.66992000000002</v>
      </c>
      <c r="G10" s="109">
        <v>115.51983786312864</v>
      </c>
    </row>
    <row r="11" spans="1:12" x14ac:dyDescent="0.25">
      <c r="A11" s="31" t="s">
        <v>84</v>
      </c>
      <c r="B11" s="103">
        <v>10502.910449999999</v>
      </c>
      <c r="C11" s="103">
        <v>18521.828280000002</v>
      </c>
      <c r="D11" s="111">
        <v>176.34948301401542</v>
      </c>
      <c r="E11" s="105">
        <v>114.94489</v>
      </c>
      <c r="F11" s="105">
        <v>123.21271</v>
      </c>
      <c r="G11" s="109">
        <v>107.19285563716664</v>
      </c>
    </row>
    <row r="12" spans="1:12" x14ac:dyDescent="0.25">
      <c r="A12" s="31" t="s">
        <v>85</v>
      </c>
      <c r="B12" s="103">
        <v>60691.327969999998</v>
      </c>
      <c r="C12" s="103">
        <v>72429.893700000001</v>
      </c>
      <c r="D12" s="111">
        <v>119.3414217856667</v>
      </c>
      <c r="E12" s="105">
        <v>527.26212999999996</v>
      </c>
      <c r="F12" s="105">
        <v>981.15429000000006</v>
      </c>
      <c r="G12" s="109">
        <v>186.08472601663999</v>
      </c>
    </row>
    <row r="13" spans="1:12" x14ac:dyDescent="0.25">
      <c r="A13" s="31" t="s">
        <v>86</v>
      </c>
      <c r="B13" s="103">
        <v>61995.921150000002</v>
      </c>
      <c r="C13" s="103">
        <v>71980.003939999995</v>
      </c>
      <c r="D13" s="111">
        <v>116.10441881465616</v>
      </c>
      <c r="E13" s="105">
        <v>7523.7486600000002</v>
      </c>
      <c r="F13" s="105">
        <v>9421.8043300000008</v>
      </c>
      <c r="G13" s="109">
        <v>125.22752627411666</v>
      </c>
    </row>
    <row r="14" spans="1:12" x14ac:dyDescent="0.25">
      <c r="A14" s="31" t="s">
        <v>87</v>
      </c>
      <c r="B14" s="103">
        <v>9521.6664600000004</v>
      </c>
      <c r="C14" s="103">
        <v>11742.98552</v>
      </c>
      <c r="D14" s="111">
        <v>123.32909968367029</v>
      </c>
      <c r="E14" s="105">
        <v>77.550520000000006</v>
      </c>
      <c r="F14" s="105">
        <v>96.631740000000008</v>
      </c>
      <c r="G14" s="109">
        <v>124.60488981892061</v>
      </c>
    </row>
    <row r="15" spans="1:12" x14ac:dyDescent="0.25">
      <c r="A15" s="31" t="s">
        <v>88</v>
      </c>
      <c r="B15" s="103">
        <v>30425.837329999998</v>
      </c>
      <c r="C15" s="103">
        <v>38004.534420000004</v>
      </c>
      <c r="D15" s="111">
        <v>124.90875438464064</v>
      </c>
      <c r="E15" s="105">
        <v>2263.6992200000004</v>
      </c>
      <c r="F15" s="105">
        <v>3445.41489</v>
      </c>
      <c r="G15" s="109">
        <v>152.20285714459888</v>
      </c>
    </row>
    <row r="16" spans="1:12" x14ac:dyDescent="0.25">
      <c r="A16" s="31" t="s">
        <v>89</v>
      </c>
      <c r="B16" s="103">
        <v>22022.789120000001</v>
      </c>
      <c r="C16" s="103">
        <v>26825.168100000003</v>
      </c>
      <c r="D16" s="111">
        <v>121.80640678086827</v>
      </c>
      <c r="E16" s="105">
        <v>1427.08797</v>
      </c>
      <c r="F16" s="105">
        <v>883.60832999999991</v>
      </c>
      <c r="G16" s="109">
        <v>61.916878887291013</v>
      </c>
    </row>
    <row r="17" spans="1:7" x14ac:dyDescent="0.25">
      <c r="A17" s="31" t="s">
        <v>90</v>
      </c>
      <c r="B17" s="103">
        <v>42903.535179999999</v>
      </c>
      <c r="C17" s="103">
        <v>52546.401119999995</v>
      </c>
      <c r="D17" s="111">
        <v>122.47569087149522</v>
      </c>
      <c r="E17" s="105">
        <v>326.01999000000001</v>
      </c>
      <c r="F17" s="105">
        <v>238.89185000000001</v>
      </c>
      <c r="G17" s="109">
        <v>73.275215424673803</v>
      </c>
    </row>
    <row r="18" spans="1:7" x14ac:dyDescent="0.25">
      <c r="A18" s="30" t="s">
        <v>91</v>
      </c>
      <c r="B18" s="106">
        <v>60292.547570000002</v>
      </c>
      <c r="C18" s="106">
        <v>88812.465629999992</v>
      </c>
      <c r="D18" s="102">
        <v>147.3025592870963</v>
      </c>
      <c r="E18" s="107">
        <v>19081.409059999998</v>
      </c>
      <c r="F18" s="107">
        <v>24646.4283</v>
      </c>
      <c r="G18" s="81">
        <v>129.16461369546261</v>
      </c>
    </row>
    <row r="19" spans="1:7" x14ac:dyDescent="0.25">
      <c r="A19" s="39" t="s">
        <v>92</v>
      </c>
      <c r="B19" s="103">
        <v>46514.530700000003</v>
      </c>
      <c r="C19" s="103">
        <v>68260.055319999999</v>
      </c>
      <c r="D19" s="111">
        <v>146.7499602656423</v>
      </c>
      <c r="E19" s="105">
        <v>15128.4354</v>
      </c>
      <c r="F19" s="105">
        <v>16945.506920000003</v>
      </c>
      <c r="G19" s="109">
        <v>112.01096790220622</v>
      </c>
    </row>
    <row r="20" spans="1:7" x14ac:dyDescent="0.25">
      <c r="A20" s="39" t="s">
        <v>93</v>
      </c>
      <c r="B20" s="103">
        <v>13778.016869999999</v>
      </c>
      <c r="C20" s="103">
        <v>20552.410309999999</v>
      </c>
      <c r="D20" s="111">
        <v>149.16813140757898</v>
      </c>
      <c r="E20" s="105">
        <v>3952.9736600000001</v>
      </c>
      <c r="F20" s="105">
        <v>7700.9213799999998</v>
      </c>
      <c r="G20" s="109">
        <v>194.81337449640378</v>
      </c>
    </row>
    <row r="21" spans="1:7" x14ac:dyDescent="0.25">
      <c r="A21" s="30" t="s">
        <v>94</v>
      </c>
      <c r="B21" s="106">
        <v>41674.184030000004</v>
      </c>
      <c r="C21" s="106">
        <v>50797.918389999999</v>
      </c>
      <c r="D21" s="102">
        <v>121.89301259847605</v>
      </c>
      <c r="E21" s="107">
        <v>81232.528749999998</v>
      </c>
      <c r="F21" s="107">
        <v>101071.19722</v>
      </c>
      <c r="G21" s="81">
        <v>124.42207422971552</v>
      </c>
    </row>
    <row r="22" spans="1:7" x14ac:dyDescent="0.25">
      <c r="A22" s="39" t="s">
        <v>183</v>
      </c>
      <c r="B22" s="114">
        <v>0</v>
      </c>
      <c r="C22" s="103">
        <v>0.28758999999999996</v>
      </c>
      <c r="D22" s="111">
        <v>0</v>
      </c>
      <c r="E22" s="105">
        <v>1555.6089999999999</v>
      </c>
      <c r="F22" s="105">
        <v>2188.0479399999999</v>
      </c>
      <c r="G22" s="109">
        <v>140.65539219688239</v>
      </c>
    </row>
    <row r="23" spans="1:7" x14ac:dyDescent="0.25">
      <c r="A23" s="39" t="s">
        <v>95</v>
      </c>
      <c r="B23" s="103">
        <v>1765.9045800000001</v>
      </c>
      <c r="C23" s="103">
        <v>2201.5142500000002</v>
      </c>
      <c r="D23" s="111">
        <v>124.66779207288765</v>
      </c>
      <c r="E23" s="105">
        <v>14.44389</v>
      </c>
      <c r="F23" s="105">
        <v>29.41028</v>
      </c>
      <c r="G23" s="109">
        <v>203.61744654660208</v>
      </c>
    </row>
    <row r="24" spans="1:7" x14ac:dyDescent="0.25">
      <c r="A24" s="39" t="s">
        <v>96</v>
      </c>
      <c r="B24" s="103">
        <v>132.83595000000003</v>
      </c>
      <c r="C24" s="103">
        <v>193.88720000000001</v>
      </c>
      <c r="D24" s="111">
        <v>145.95988510640379</v>
      </c>
      <c r="E24" s="105">
        <v>1.7902400000000001</v>
      </c>
      <c r="F24" s="105">
        <v>2.6745700000000001</v>
      </c>
      <c r="G24" s="109">
        <v>149.39728751452319</v>
      </c>
    </row>
    <row r="25" spans="1:7" x14ac:dyDescent="0.25">
      <c r="A25" s="39" t="s">
        <v>97</v>
      </c>
      <c r="B25" s="103">
        <v>5746.9083700000001</v>
      </c>
      <c r="C25" s="103">
        <v>5238.1805199999999</v>
      </c>
      <c r="D25" s="111">
        <v>91.147799525469026</v>
      </c>
      <c r="E25" s="105">
        <v>30000.4967</v>
      </c>
      <c r="F25" s="105">
        <v>35139.122520000004</v>
      </c>
      <c r="G25" s="109">
        <v>117.12846914297923</v>
      </c>
    </row>
    <row r="26" spans="1:7" x14ac:dyDescent="0.25">
      <c r="A26" s="39" t="s">
        <v>98</v>
      </c>
      <c r="B26" s="103">
        <v>26.92379</v>
      </c>
      <c r="C26" s="103">
        <v>29.577400000000001</v>
      </c>
      <c r="D26" s="111">
        <v>109.85600467096199</v>
      </c>
      <c r="E26" s="105">
        <v>750.26155000000006</v>
      </c>
      <c r="F26" s="105">
        <v>1342.2600600000001</v>
      </c>
      <c r="G26" s="109">
        <v>178.90561764760568</v>
      </c>
    </row>
    <row r="27" spans="1:7" x14ac:dyDescent="0.25">
      <c r="A27" s="39" t="s">
        <v>99</v>
      </c>
      <c r="B27" s="103">
        <v>501.92146000000002</v>
      </c>
      <c r="C27" s="103">
        <v>564.04259000000002</v>
      </c>
      <c r="D27" s="111">
        <v>112.37666347240859</v>
      </c>
      <c r="E27" s="105">
        <v>30.33128</v>
      </c>
      <c r="F27" s="105">
        <v>229.63228000000001</v>
      </c>
      <c r="G27" s="109" t="s">
        <v>186</v>
      </c>
    </row>
    <row r="28" spans="1:7" x14ac:dyDescent="0.25">
      <c r="A28" s="39" t="s">
        <v>100</v>
      </c>
      <c r="B28" s="103">
        <v>3798.1343999999999</v>
      </c>
      <c r="C28" s="103">
        <v>5930.3274700000002</v>
      </c>
      <c r="D28" s="111">
        <v>156.13790470395151</v>
      </c>
      <c r="E28" s="105">
        <v>1525.6447800000001</v>
      </c>
      <c r="F28" s="105">
        <v>2009.7966100000001</v>
      </c>
      <c r="G28" s="109">
        <v>131.73424353734558</v>
      </c>
    </row>
    <row r="29" spans="1:7" x14ac:dyDescent="0.25">
      <c r="A29" s="39" t="s">
        <v>101</v>
      </c>
      <c r="B29" s="103">
        <v>20878.87659</v>
      </c>
      <c r="C29" s="103">
        <v>25685.175139999999</v>
      </c>
      <c r="D29" s="111">
        <v>123.01990976038428</v>
      </c>
      <c r="E29" s="105">
        <v>46478.063139999998</v>
      </c>
      <c r="F29" s="105">
        <v>58961.93735</v>
      </c>
      <c r="G29" s="109">
        <v>126.85971266142569</v>
      </c>
    </row>
    <row r="30" spans="1:7" x14ac:dyDescent="0.25">
      <c r="A30" s="39" t="s">
        <v>102</v>
      </c>
      <c r="B30" s="103">
        <v>8822.678890000001</v>
      </c>
      <c r="C30" s="103">
        <v>10954.926230000001</v>
      </c>
      <c r="D30" s="111">
        <v>124.16779944713593</v>
      </c>
      <c r="E30" s="105">
        <v>875.88817000000006</v>
      </c>
      <c r="F30" s="105">
        <v>1168.3156100000001</v>
      </c>
      <c r="G30" s="109">
        <v>133.38638995432487</v>
      </c>
    </row>
    <row r="31" spans="1:7" x14ac:dyDescent="0.25">
      <c r="A31" s="30" t="s">
        <v>103</v>
      </c>
      <c r="B31" s="106">
        <v>166583.42330000002</v>
      </c>
      <c r="C31" s="106">
        <v>283794.93987</v>
      </c>
      <c r="D31" s="102">
        <v>170.36205298705733</v>
      </c>
      <c r="E31" s="107">
        <v>59717.543700000002</v>
      </c>
      <c r="F31" s="107">
        <v>80882.281140000006</v>
      </c>
      <c r="G31" s="81">
        <v>135.4414065426472</v>
      </c>
    </row>
    <row r="32" spans="1:7" x14ac:dyDescent="0.25">
      <c r="A32" s="39" t="s">
        <v>104</v>
      </c>
      <c r="B32" s="103">
        <v>900.62732999999992</v>
      </c>
      <c r="C32" s="103">
        <v>6760.1087400000006</v>
      </c>
      <c r="D32" s="111" t="s">
        <v>186</v>
      </c>
      <c r="E32" s="105">
        <v>4408.2046100000007</v>
      </c>
      <c r="F32" s="105">
        <v>6860.3222699999997</v>
      </c>
      <c r="G32" s="109">
        <v>155.62622148793585</v>
      </c>
    </row>
    <row r="33" spans="1:7" x14ac:dyDescent="0.25">
      <c r="A33" s="39" t="s">
        <v>105</v>
      </c>
      <c r="B33" s="103">
        <v>117518.49273</v>
      </c>
      <c r="C33" s="103">
        <v>194898.34516</v>
      </c>
      <c r="D33" s="111">
        <v>165.84483057298993</v>
      </c>
      <c r="E33" s="105">
        <v>5584.8113800000001</v>
      </c>
      <c r="F33" s="105">
        <v>9879.2112500000003</v>
      </c>
      <c r="G33" s="109">
        <v>176.89426871924186</v>
      </c>
    </row>
    <row r="34" spans="1:7" x14ac:dyDescent="0.25">
      <c r="A34" s="39" t="s">
        <v>106</v>
      </c>
      <c r="B34" s="103">
        <v>7392.69571</v>
      </c>
      <c r="C34" s="103">
        <v>11733.611650000001</v>
      </c>
      <c r="D34" s="111">
        <v>158.7189857432939</v>
      </c>
      <c r="E34" s="105">
        <v>1</v>
      </c>
      <c r="F34" s="105">
        <v>1</v>
      </c>
      <c r="G34" s="109">
        <v>100</v>
      </c>
    </row>
    <row r="35" spans="1:7" x14ac:dyDescent="0.25">
      <c r="A35" s="39" t="s">
        <v>107</v>
      </c>
      <c r="B35" s="103">
        <v>40771.607530000001</v>
      </c>
      <c r="C35" s="103">
        <v>70402.874319999988</v>
      </c>
      <c r="D35" s="111">
        <v>172.6762288393881</v>
      </c>
      <c r="E35" s="105">
        <v>49723.273829999998</v>
      </c>
      <c r="F35" s="105">
        <v>64142.185990000005</v>
      </c>
      <c r="G35" s="109">
        <v>128.9983161794558</v>
      </c>
    </row>
    <row r="36" spans="1:7" x14ac:dyDescent="0.25">
      <c r="A36" s="30" t="s">
        <v>108</v>
      </c>
      <c r="B36" s="106">
        <v>12251.18448</v>
      </c>
      <c r="C36" s="106">
        <v>18846.343270000001</v>
      </c>
      <c r="D36" s="102">
        <v>153.83282572200724</v>
      </c>
      <c r="E36" s="107">
        <v>535.51043000000004</v>
      </c>
      <c r="F36" s="107">
        <v>816.80274999999995</v>
      </c>
      <c r="G36" s="81">
        <v>152.52788820565081</v>
      </c>
    </row>
    <row r="37" spans="1:7" x14ac:dyDescent="0.25">
      <c r="A37" s="39" t="s">
        <v>109</v>
      </c>
      <c r="B37" s="103">
        <v>497.09710999999999</v>
      </c>
      <c r="C37" s="103">
        <v>598.79803000000004</v>
      </c>
      <c r="D37" s="111">
        <v>120.45896424543689</v>
      </c>
      <c r="E37" s="105">
        <v>343.64582000000001</v>
      </c>
      <c r="F37" s="105">
        <v>543.17782</v>
      </c>
      <c r="G37" s="109">
        <v>158.06326990969944</v>
      </c>
    </row>
    <row r="38" spans="1:7" x14ac:dyDescent="0.25">
      <c r="A38" s="39" t="s">
        <v>110</v>
      </c>
      <c r="B38" s="103">
        <v>11680.85708</v>
      </c>
      <c r="C38" s="103">
        <v>18161.629820000002</v>
      </c>
      <c r="D38" s="111">
        <v>155.48199670293374</v>
      </c>
      <c r="E38" s="105">
        <v>126.57233000000001</v>
      </c>
      <c r="F38" s="105">
        <v>157.54222000000001</v>
      </c>
      <c r="G38" s="109">
        <v>124.46813612422241</v>
      </c>
    </row>
    <row r="39" spans="1:7" x14ac:dyDescent="0.25">
      <c r="A39" s="39" t="s">
        <v>111</v>
      </c>
      <c r="B39" s="103">
        <v>73.230289999999997</v>
      </c>
      <c r="C39" s="103">
        <v>85.915419999999997</v>
      </c>
      <c r="D39" s="111">
        <v>117.32224466132799</v>
      </c>
      <c r="E39" s="105">
        <v>65.292280000000005</v>
      </c>
      <c r="F39" s="105">
        <v>116.08271000000001</v>
      </c>
      <c r="G39" s="109">
        <v>177.78933435928411</v>
      </c>
    </row>
    <row r="40" spans="1:7" x14ac:dyDescent="0.25">
      <c r="A40" s="30" t="s">
        <v>112</v>
      </c>
      <c r="B40" s="106">
        <v>271641.54875999998</v>
      </c>
      <c r="C40" s="106">
        <v>329004.90256999998</v>
      </c>
      <c r="D40" s="102">
        <v>121.11729743548234</v>
      </c>
      <c r="E40" s="107">
        <v>30431.945800000001</v>
      </c>
      <c r="F40" s="107">
        <v>29810.66718</v>
      </c>
      <c r="G40" s="81">
        <v>97.95846567260908</v>
      </c>
    </row>
    <row r="41" spans="1:7" x14ac:dyDescent="0.25">
      <c r="A41" s="39" t="s">
        <v>113</v>
      </c>
      <c r="B41" s="103">
        <v>2314.6646700000001</v>
      </c>
      <c r="C41" s="103">
        <v>3538.2684900000004</v>
      </c>
      <c r="D41" s="111">
        <v>152.8631138608946</v>
      </c>
      <c r="E41" s="105">
        <v>59.10463</v>
      </c>
      <c r="F41" s="105">
        <v>52.473839999999996</v>
      </c>
      <c r="G41" s="109">
        <v>88.781268066478034</v>
      </c>
    </row>
    <row r="42" spans="1:7" x14ac:dyDescent="0.25">
      <c r="A42" s="39" t="s">
        <v>114</v>
      </c>
      <c r="B42" s="103">
        <v>4697.6919100000005</v>
      </c>
      <c r="C42" s="103">
        <v>4336.5874000000003</v>
      </c>
      <c r="D42" s="111">
        <v>92.313150438169117</v>
      </c>
      <c r="E42" s="105">
        <v>1381.3819099999998</v>
      </c>
      <c r="F42" s="105">
        <v>1649.64698</v>
      </c>
      <c r="G42" s="109">
        <v>119.42005089671402</v>
      </c>
    </row>
    <row r="43" spans="1:7" x14ac:dyDescent="0.25">
      <c r="A43" s="39" t="s">
        <v>115</v>
      </c>
      <c r="B43" s="103">
        <v>28090.674600000002</v>
      </c>
      <c r="C43" s="103">
        <v>29204.88049</v>
      </c>
      <c r="D43" s="111">
        <v>103.96646184495691</v>
      </c>
      <c r="E43" s="105">
        <v>99.313980000000001</v>
      </c>
      <c r="F43" s="105">
        <v>72.831190000000007</v>
      </c>
      <c r="G43" s="109">
        <v>73.334277812650356</v>
      </c>
    </row>
    <row r="44" spans="1:7" x14ac:dyDescent="0.25">
      <c r="A44" s="39" t="s">
        <v>116</v>
      </c>
      <c r="B44" s="103">
        <v>116377.33861000001</v>
      </c>
      <c r="C44" s="103">
        <v>154813.6324</v>
      </c>
      <c r="D44" s="111">
        <v>133.02730088957136</v>
      </c>
      <c r="E44" s="105">
        <v>24086.178670000001</v>
      </c>
      <c r="F44" s="105">
        <v>22867.168269999998</v>
      </c>
      <c r="G44" s="109">
        <v>94.938963059680731</v>
      </c>
    </row>
    <row r="45" spans="1:7" x14ac:dyDescent="0.25">
      <c r="A45" s="39" t="s">
        <v>117</v>
      </c>
      <c r="B45" s="103">
        <v>47782.471399999995</v>
      </c>
      <c r="C45" s="103">
        <v>53704.051380000004</v>
      </c>
      <c r="D45" s="111">
        <v>112.39278715918408</v>
      </c>
      <c r="E45" s="105">
        <v>2397.38517</v>
      </c>
      <c r="F45" s="105">
        <v>2063.15578</v>
      </c>
      <c r="G45" s="109">
        <v>86.058586071924353</v>
      </c>
    </row>
    <row r="46" spans="1:7" x14ac:dyDescent="0.25">
      <c r="A46" s="39" t="s">
        <v>118</v>
      </c>
      <c r="B46" s="103">
        <v>2660.2345699999996</v>
      </c>
      <c r="C46" s="103">
        <v>3032.7962900000002</v>
      </c>
      <c r="D46" s="111">
        <v>114.00484469307534</v>
      </c>
      <c r="E46" s="105">
        <v>2.6916500000000001</v>
      </c>
      <c r="F46" s="108">
        <v>0</v>
      </c>
      <c r="G46" s="109">
        <v>0</v>
      </c>
    </row>
    <row r="47" spans="1:7" x14ac:dyDescent="0.25">
      <c r="A47" s="39" t="s">
        <v>119</v>
      </c>
      <c r="B47" s="103">
        <v>3863.9385200000002</v>
      </c>
      <c r="C47" s="103">
        <v>6403.35761</v>
      </c>
      <c r="D47" s="111">
        <v>165.72100143042647</v>
      </c>
      <c r="E47" s="105">
        <v>65.041269999999997</v>
      </c>
      <c r="F47" s="105">
        <v>324.01415000000003</v>
      </c>
      <c r="G47" s="109" t="s">
        <v>186</v>
      </c>
    </row>
    <row r="48" spans="1:7" x14ac:dyDescent="0.25">
      <c r="A48" s="39" t="s">
        <v>120</v>
      </c>
      <c r="B48" s="103">
        <v>31345.026850000002</v>
      </c>
      <c r="C48" s="103">
        <v>34313.047590000002</v>
      </c>
      <c r="D48" s="111">
        <v>109.46887285885352</v>
      </c>
      <c r="E48" s="105">
        <v>1392.0170600000001</v>
      </c>
      <c r="F48" s="105">
        <v>1019.66768</v>
      </c>
      <c r="G48" s="109">
        <v>73.251090758902052</v>
      </c>
    </row>
    <row r="49" spans="1:8" x14ac:dyDescent="0.25">
      <c r="A49" s="39" t="s">
        <v>121</v>
      </c>
      <c r="B49" s="103">
        <v>34509.50763</v>
      </c>
      <c r="C49" s="103">
        <v>39658.280920000005</v>
      </c>
      <c r="D49" s="111">
        <v>114.91986888136312</v>
      </c>
      <c r="E49" s="105">
        <v>948.83145999999999</v>
      </c>
      <c r="F49" s="105">
        <v>1761.70929</v>
      </c>
      <c r="G49" s="109">
        <v>185.67146687990299</v>
      </c>
    </row>
    <row r="50" spans="1:8" x14ac:dyDescent="0.25">
      <c r="A50" s="30" t="s">
        <v>122</v>
      </c>
      <c r="B50" s="106">
        <v>371510.53230000002</v>
      </c>
      <c r="C50" s="106">
        <v>409626.35736000002</v>
      </c>
      <c r="D50" s="102">
        <v>110.25968895794882</v>
      </c>
      <c r="E50" s="107">
        <v>77918.667319999993</v>
      </c>
      <c r="F50" s="107">
        <v>101603.09538</v>
      </c>
      <c r="G50" s="81">
        <v>130.39634643997658</v>
      </c>
    </row>
    <row r="51" spans="1:8" x14ac:dyDescent="0.25">
      <c r="A51" s="39" t="s">
        <v>123</v>
      </c>
      <c r="B51" s="103">
        <v>232.87812</v>
      </c>
      <c r="C51" s="103">
        <v>346.23415</v>
      </c>
      <c r="D51" s="111">
        <v>148.67611864953221</v>
      </c>
      <c r="E51" s="105">
        <v>23.763200000000001</v>
      </c>
      <c r="F51" s="105">
        <v>101.86398</v>
      </c>
      <c r="G51" s="109" t="s">
        <v>186</v>
      </c>
    </row>
    <row r="52" spans="1:8" x14ac:dyDescent="0.25">
      <c r="A52" s="39" t="s">
        <v>124</v>
      </c>
      <c r="B52" s="103">
        <v>19088.57734</v>
      </c>
      <c r="C52" s="103">
        <v>22043.5756</v>
      </c>
      <c r="D52" s="111">
        <v>115.48045308650541</v>
      </c>
      <c r="E52" s="105">
        <v>44.234300000000005</v>
      </c>
      <c r="F52" s="105">
        <v>107.47172999999999</v>
      </c>
      <c r="G52" s="109">
        <v>242.96016891868976</v>
      </c>
    </row>
    <row r="53" spans="1:8" x14ac:dyDescent="0.25">
      <c r="A53" s="39" t="s">
        <v>125</v>
      </c>
      <c r="B53" s="103">
        <v>26000.88466</v>
      </c>
      <c r="C53" s="103">
        <v>28475.604829999997</v>
      </c>
      <c r="D53" s="111">
        <v>109.51783065215135</v>
      </c>
      <c r="E53" s="105">
        <v>1598.60284</v>
      </c>
      <c r="F53" s="105">
        <v>2401.3302200000003</v>
      </c>
      <c r="G53" s="109">
        <v>150.21430964053587</v>
      </c>
    </row>
    <row r="54" spans="1:8" x14ac:dyDescent="0.25">
      <c r="A54" s="39" t="s">
        <v>126</v>
      </c>
      <c r="B54" s="103">
        <v>31602.673079999997</v>
      </c>
      <c r="C54" s="103">
        <v>37094.662369999998</v>
      </c>
      <c r="D54" s="111">
        <v>117.37824289767327</v>
      </c>
      <c r="E54" s="105">
        <v>431.09045000000003</v>
      </c>
      <c r="F54" s="105">
        <v>1056.4476200000001</v>
      </c>
      <c r="G54" s="109">
        <v>245.06402774638133</v>
      </c>
    </row>
    <row r="55" spans="1:8" x14ac:dyDescent="0.25">
      <c r="A55" s="39" t="s">
        <v>127</v>
      </c>
      <c r="B55" s="103">
        <v>23920.395909999999</v>
      </c>
      <c r="C55" s="103">
        <v>23147.600979999999</v>
      </c>
      <c r="D55" s="111">
        <v>96.769305437470081</v>
      </c>
      <c r="E55" s="105">
        <v>885.61524999999995</v>
      </c>
      <c r="F55" s="105">
        <v>428.93284999999997</v>
      </c>
      <c r="G55" s="109">
        <v>48.433317967367884</v>
      </c>
    </row>
    <row r="56" spans="1:8" x14ac:dyDescent="0.25">
      <c r="A56" s="39" t="s">
        <v>128</v>
      </c>
      <c r="B56" s="103">
        <v>99876.040609999996</v>
      </c>
      <c r="C56" s="103">
        <v>93602.724589999998</v>
      </c>
      <c r="D56" s="111">
        <v>93.718897964231189</v>
      </c>
      <c r="E56" s="105">
        <v>2255.1344199999999</v>
      </c>
      <c r="F56" s="105">
        <v>3798.6621600000003</v>
      </c>
      <c r="G56" s="109">
        <v>168.44504373269245</v>
      </c>
    </row>
    <row r="57" spans="1:8" x14ac:dyDescent="0.25">
      <c r="A57" s="39" t="s">
        <v>129</v>
      </c>
      <c r="B57" s="103">
        <v>55922.80255</v>
      </c>
      <c r="C57" s="103">
        <v>75982.942370000004</v>
      </c>
      <c r="D57" s="111">
        <v>135.8711275281035</v>
      </c>
      <c r="E57" s="105">
        <v>12765.197679999999</v>
      </c>
      <c r="F57" s="105">
        <v>6722.5793400000002</v>
      </c>
      <c r="G57" s="109">
        <v>52.663339092136965</v>
      </c>
    </row>
    <row r="58" spans="1:8" x14ac:dyDescent="0.25">
      <c r="A58" s="39" t="s">
        <v>130</v>
      </c>
      <c r="B58" s="103">
        <v>17025.593649999999</v>
      </c>
      <c r="C58" s="103">
        <v>28408.395190000003</v>
      </c>
      <c r="D58" s="111">
        <v>166.8570023107535</v>
      </c>
      <c r="E58" s="105">
        <v>56291.363100000002</v>
      </c>
      <c r="F58" s="105">
        <v>81800.204719999994</v>
      </c>
      <c r="G58" s="109">
        <v>145.31572911937531</v>
      </c>
    </row>
    <row r="59" spans="1:8" x14ac:dyDescent="0.25">
      <c r="A59" s="39" t="s">
        <v>131</v>
      </c>
      <c r="B59" s="103">
        <v>97840.686379999999</v>
      </c>
      <c r="C59" s="103">
        <v>100524.61728000001</v>
      </c>
      <c r="D59" s="111">
        <v>102.74316442300496</v>
      </c>
      <c r="E59" s="105">
        <v>3623.66608</v>
      </c>
      <c r="F59" s="105">
        <v>5185.6027599999998</v>
      </c>
      <c r="G59" s="109">
        <v>143.10376964976859</v>
      </c>
    </row>
    <row r="60" spans="1:8" x14ac:dyDescent="0.25">
      <c r="A60" s="30" t="s">
        <v>132</v>
      </c>
      <c r="B60" s="106">
        <v>485014.66531999997</v>
      </c>
      <c r="C60" s="106">
        <v>513366.37075999996</v>
      </c>
      <c r="D60" s="102">
        <v>105.84553570587278</v>
      </c>
      <c r="E60" s="107">
        <v>37639.181570000001</v>
      </c>
      <c r="F60" s="107">
        <v>46303.58971</v>
      </c>
      <c r="G60" s="81">
        <v>123.01965074316573</v>
      </c>
    </row>
    <row r="61" spans="1:8" x14ac:dyDescent="0.25">
      <c r="A61" s="39" t="s">
        <v>133</v>
      </c>
      <c r="B61" s="103">
        <v>9324.9245500000015</v>
      </c>
      <c r="C61" s="103">
        <v>9194.3762299999999</v>
      </c>
      <c r="D61" s="111">
        <v>98.600006688525951</v>
      </c>
      <c r="E61" s="105">
        <v>475.94585999999998</v>
      </c>
      <c r="F61" s="105">
        <v>467.55473000000001</v>
      </c>
      <c r="G61" s="109">
        <v>98.236957035407343</v>
      </c>
    </row>
    <row r="62" spans="1:8" x14ac:dyDescent="0.25">
      <c r="A62" s="39" t="s">
        <v>134</v>
      </c>
      <c r="B62" s="103">
        <v>47458.419990000002</v>
      </c>
      <c r="C62" s="103">
        <v>45905.036939999998</v>
      </c>
      <c r="D62" s="111">
        <v>96.726854686002355</v>
      </c>
      <c r="E62" s="105">
        <v>5454.6331500000006</v>
      </c>
      <c r="F62" s="105">
        <v>12627.65395</v>
      </c>
      <c r="G62" s="109">
        <v>231.50326708955666</v>
      </c>
    </row>
    <row r="63" spans="1:8" x14ac:dyDescent="0.25">
      <c r="A63" s="39" t="s">
        <v>135</v>
      </c>
      <c r="B63" s="103">
        <v>4827.55429</v>
      </c>
      <c r="C63" s="103">
        <v>3906.0293500000002</v>
      </c>
      <c r="D63" s="111">
        <v>80.911142896748245</v>
      </c>
      <c r="E63" s="105">
        <v>141.19020999999998</v>
      </c>
      <c r="F63" s="105">
        <v>483.42491999999999</v>
      </c>
      <c r="G63" s="109" t="s">
        <v>186</v>
      </c>
      <c r="H63" s="85"/>
    </row>
    <row r="64" spans="1:8" x14ac:dyDescent="0.25">
      <c r="A64" s="39" t="s">
        <v>136</v>
      </c>
      <c r="B64" s="103">
        <v>89045.884250000003</v>
      </c>
      <c r="C64" s="103">
        <v>87006.965599999996</v>
      </c>
      <c r="D64" s="111">
        <v>97.710260651378718</v>
      </c>
      <c r="E64" s="105">
        <v>10751.56884</v>
      </c>
      <c r="F64" s="105">
        <v>11072.661300000002</v>
      </c>
      <c r="G64" s="109">
        <v>102.98647076327516</v>
      </c>
    </row>
    <row r="65" spans="1:7" x14ac:dyDescent="0.25">
      <c r="A65" s="39" t="s">
        <v>137</v>
      </c>
      <c r="B65" s="103">
        <v>26774.58193</v>
      </c>
      <c r="C65" s="103">
        <v>26140.188710000002</v>
      </c>
      <c r="D65" s="111">
        <v>97.630613909645476</v>
      </c>
      <c r="E65" s="105">
        <v>469.84903000000003</v>
      </c>
      <c r="F65" s="105">
        <v>582.30088999999998</v>
      </c>
      <c r="G65" s="109">
        <v>123.93361544239008</v>
      </c>
    </row>
    <row r="66" spans="1:7" x14ac:dyDescent="0.25">
      <c r="A66" s="39" t="s">
        <v>138</v>
      </c>
      <c r="B66" s="103">
        <v>67744.17628</v>
      </c>
      <c r="C66" s="103">
        <v>61266.021529999998</v>
      </c>
      <c r="D66" s="111">
        <v>90.437325972900581</v>
      </c>
      <c r="E66" s="105">
        <v>3247.7480499999997</v>
      </c>
      <c r="F66" s="105">
        <v>4350.5186399999993</v>
      </c>
      <c r="G66" s="109">
        <v>133.95493040169788</v>
      </c>
    </row>
    <row r="67" spans="1:7" x14ac:dyDescent="0.25">
      <c r="A67" s="39" t="s">
        <v>139</v>
      </c>
      <c r="B67" s="103">
        <v>110671.53259999999</v>
      </c>
      <c r="C67" s="103">
        <v>107609.84787</v>
      </c>
      <c r="D67" s="111">
        <v>97.233539051938649</v>
      </c>
      <c r="E67" s="105">
        <v>3498.35302</v>
      </c>
      <c r="F67" s="105">
        <v>5714.2319100000004</v>
      </c>
      <c r="G67" s="109">
        <v>163.34063135800974</v>
      </c>
    </row>
    <row r="68" spans="1:7" x14ac:dyDescent="0.25">
      <c r="A68" s="39" t="s">
        <v>140</v>
      </c>
      <c r="B68" s="103">
        <v>122208.57923</v>
      </c>
      <c r="C68" s="103">
        <v>147758.75385000001</v>
      </c>
      <c r="D68" s="111">
        <v>120.90702206095847</v>
      </c>
      <c r="E68" s="105">
        <v>11813.678550000001</v>
      </c>
      <c r="F68" s="105">
        <v>9426.7229200000002</v>
      </c>
      <c r="G68" s="109">
        <v>79.79498409494137</v>
      </c>
    </row>
    <row r="69" spans="1:7" x14ac:dyDescent="0.25">
      <c r="A69" s="39" t="s">
        <v>141</v>
      </c>
      <c r="B69" s="103">
        <v>6959.0122000000001</v>
      </c>
      <c r="C69" s="103">
        <v>24579.150679999999</v>
      </c>
      <c r="D69" s="111" t="s">
        <v>186</v>
      </c>
      <c r="E69" s="105">
        <v>1786.21486</v>
      </c>
      <c r="F69" s="105">
        <v>1578.52045</v>
      </c>
      <c r="G69" s="109">
        <v>88.372372515140754</v>
      </c>
    </row>
    <row r="70" spans="1:7" x14ac:dyDescent="0.25">
      <c r="A70" s="30" t="s">
        <v>142</v>
      </c>
      <c r="B70" s="106">
        <v>297378.01286999998</v>
      </c>
      <c r="C70" s="106">
        <v>330596.02879000001</v>
      </c>
      <c r="D70" s="102">
        <v>111.17029991538796</v>
      </c>
      <c r="E70" s="107">
        <v>22936.840969999997</v>
      </c>
      <c r="F70" s="107">
        <v>18936.442199999998</v>
      </c>
      <c r="G70" s="81">
        <v>82.559068290039235</v>
      </c>
    </row>
    <row r="71" spans="1:7" x14ac:dyDescent="0.25">
      <c r="A71" s="39" t="s">
        <v>143</v>
      </c>
      <c r="B71" s="103">
        <v>22134.664800000002</v>
      </c>
      <c r="C71" s="103">
        <v>18557.040519999999</v>
      </c>
      <c r="D71" s="111">
        <v>83.83700719063971</v>
      </c>
      <c r="E71" s="105">
        <v>393.90643</v>
      </c>
      <c r="F71" s="105">
        <v>264.2903</v>
      </c>
      <c r="G71" s="109">
        <v>67.094690482711854</v>
      </c>
    </row>
    <row r="72" spans="1:7" x14ac:dyDescent="0.25">
      <c r="A72" s="39" t="s">
        <v>144</v>
      </c>
      <c r="B72" s="103">
        <v>50098.734979999994</v>
      </c>
      <c r="C72" s="103">
        <v>53807.29739</v>
      </c>
      <c r="D72" s="111">
        <v>107.40250709220605</v>
      </c>
      <c r="E72" s="105">
        <v>1577.75344</v>
      </c>
      <c r="F72" s="105">
        <v>1915.83761</v>
      </c>
      <c r="G72" s="109">
        <v>121.42820046711482</v>
      </c>
    </row>
    <row r="73" spans="1:7" x14ac:dyDescent="0.25">
      <c r="A73" s="39" t="s">
        <v>145</v>
      </c>
      <c r="B73" s="103">
        <v>5841.0124000000005</v>
      </c>
      <c r="C73" s="103">
        <v>7677.1770400000005</v>
      </c>
      <c r="D73" s="111">
        <v>131.43572576562241</v>
      </c>
      <c r="E73" s="105">
        <v>130.922</v>
      </c>
      <c r="F73" s="105">
        <v>499.25612000000001</v>
      </c>
      <c r="G73" s="109" t="s">
        <v>186</v>
      </c>
    </row>
    <row r="74" spans="1:7" x14ac:dyDescent="0.25">
      <c r="A74" s="39" t="s">
        <v>146</v>
      </c>
      <c r="B74" s="103">
        <v>66546.35871</v>
      </c>
      <c r="C74" s="103">
        <v>80958.706069999986</v>
      </c>
      <c r="D74" s="111">
        <v>121.65760477264736</v>
      </c>
      <c r="E74" s="105">
        <v>2034.32241</v>
      </c>
      <c r="F74" s="105">
        <v>2322.2554</v>
      </c>
      <c r="G74" s="109">
        <v>114.15375402564632</v>
      </c>
    </row>
    <row r="75" spans="1:7" x14ac:dyDescent="0.25">
      <c r="A75" s="39" t="s">
        <v>147</v>
      </c>
      <c r="B75" s="103">
        <v>29858.973480000001</v>
      </c>
      <c r="C75" s="103">
        <v>32036.12341</v>
      </c>
      <c r="D75" s="111">
        <v>107.29144265946815</v>
      </c>
      <c r="E75" s="105">
        <v>525.51632999999993</v>
      </c>
      <c r="F75" s="105">
        <v>545.98228000000006</v>
      </c>
      <c r="G75" s="109">
        <v>103.89444605841271</v>
      </c>
    </row>
    <row r="76" spans="1:7" x14ac:dyDescent="0.25">
      <c r="A76" s="39" t="s">
        <v>148</v>
      </c>
      <c r="B76" s="103">
        <v>25306.36911</v>
      </c>
      <c r="C76" s="103">
        <v>22445.788250000001</v>
      </c>
      <c r="D76" s="111">
        <v>88.696201942025667</v>
      </c>
      <c r="E76" s="105">
        <v>1892.3600300000001</v>
      </c>
      <c r="F76" s="105">
        <v>2387.3609100000003</v>
      </c>
      <c r="G76" s="109">
        <v>126.15785961194712</v>
      </c>
    </row>
    <row r="77" spans="1:7" x14ac:dyDescent="0.25">
      <c r="A77" s="39" t="s">
        <v>149</v>
      </c>
      <c r="B77" s="103">
        <v>8005.9557500000001</v>
      </c>
      <c r="C77" s="103">
        <v>11223.915859999999</v>
      </c>
      <c r="D77" s="111">
        <v>140.19457776793232</v>
      </c>
      <c r="E77" s="105">
        <v>908.22860000000003</v>
      </c>
      <c r="F77" s="105">
        <v>232.50126</v>
      </c>
      <c r="G77" s="109">
        <v>25.599420674486577</v>
      </c>
    </row>
    <row r="78" spans="1:7" x14ac:dyDescent="0.25">
      <c r="A78" s="39" t="s">
        <v>150</v>
      </c>
      <c r="B78" s="103">
        <v>89585.943639999998</v>
      </c>
      <c r="C78" s="103">
        <v>103889.98024999999</v>
      </c>
      <c r="D78" s="111">
        <v>115.96683143449444</v>
      </c>
      <c r="E78" s="105">
        <v>15473.83173</v>
      </c>
      <c r="F78" s="105">
        <v>10768.95832</v>
      </c>
      <c r="G78" s="109">
        <v>69.594645385225476</v>
      </c>
    </row>
    <row r="79" spans="1:7" x14ac:dyDescent="0.25">
      <c r="A79" s="30" t="s">
        <v>151</v>
      </c>
      <c r="B79" s="106">
        <v>3970.0404399999998</v>
      </c>
      <c r="C79" s="106">
        <v>82.546410000000009</v>
      </c>
      <c r="D79" s="102">
        <v>2.0792334800498913</v>
      </c>
      <c r="E79" s="107">
        <v>8000</v>
      </c>
      <c r="F79" s="107">
        <v>5.8000000000000003E-2</v>
      </c>
      <c r="G79" s="81">
        <v>7.2499999999999995E-4</v>
      </c>
    </row>
    <row r="80" spans="1:7" x14ac:dyDescent="0.25">
      <c r="B80" s="29"/>
      <c r="C80" s="29"/>
      <c r="D80" s="82"/>
      <c r="E80" s="29"/>
      <c r="F80" s="29"/>
      <c r="G80" s="82"/>
    </row>
    <row r="81" spans="1:7" x14ac:dyDescent="0.25">
      <c r="A81" s="13" t="s">
        <v>18</v>
      </c>
      <c r="B81" s="65"/>
      <c r="C81" s="65"/>
      <c r="D81" s="65"/>
      <c r="E81" s="65"/>
      <c r="F81" s="65"/>
      <c r="G81" s="65"/>
    </row>
    <row r="83" spans="1:7" x14ac:dyDescent="0.25">
      <c r="B83" s="29"/>
      <c r="C83" s="29"/>
      <c r="D83" s="82"/>
      <c r="E83" s="29"/>
      <c r="F83" s="29"/>
      <c r="G83" s="82"/>
    </row>
  </sheetData>
  <mergeCells count="7">
    <mergeCell ref="A2:A4"/>
    <mergeCell ref="B2:D2"/>
    <mergeCell ref="E2:G2"/>
    <mergeCell ref="B3:B4"/>
    <mergeCell ref="C3:C4"/>
    <mergeCell ref="E3:E4"/>
    <mergeCell ref="F3:F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H23" sqref="H23"/>
    </sheetView>
  </sheetViews>
  <sheetFormatPr defaultRowHeight="15" x14ac:dyDescent="0.25"/>
  <cols>
    <col min="1" max="1" width="66.85546875" customWidth="1"/>
    <col min="2" max="2" width="13" customWidth="1"/>
    <col min="3" max="3" width="14.42578125" customWidth="1"/>
    <col min="4" max="4" width="13.28515625" customWidth="1"/>
    <col min="5" max="5" width="12.140625" customWidth="1"/>
    <col min="6" max="6" width="13.85546875" customWidth="1"/>
    <col min="7" max="7" width="13.140625" customWidth="1"/>
  </cols>
  <sheetData>
    <row r="1" spans="1:12" x14ac:dyDescent="0.25">
      <c r="A1" s="41" t="s">
        <v>152</v>
      </c>
      <c r="B1" s="32"/>
      <c r="C1" s="33"/>
      <c r="D1" s="33"/>
      <c r="E1" s="33"/>
      <c r="F1" s="33"/>
      <c r="G1" s="33"/>
      <c r="J1" t="s">
        <v>182</v>
      </c>
    </row>
    <row r="2" spans="1:12" x14ac:dyDescent="0.25">
      <c r="A2" s="134" t="s">
        <v>153</v>
      </c>
      <c r="B2" s="121" t="s">
        <v>154</v>
      </c>
      <c r="C2" s="129"/>
      <c r="D2" s="130"/>
      <c r="E2" s="131" t="s">
        <v>155</v>
      </c>
      <c r="F2" s="132"/>
      <c r="G2" s="133"/>
    </row>
    <row r="3" spans="1:12" x14ac:dyDescent="0.25">
      <c r="A3" s="135"/>
      <c r="B3" s="136" t="s">
        <v>189</v>
      </c>
      <c r="C3" s="138" t="s">
        <v>191</v>
      </c>
      <c r="D3" s="34" t="s">
        <v>190</v>
      </c>
      <c r="E3" s="136" t="s">
        <v>189</v>
      </c>
      <c r="F3" s="138" t="s">
        <v>191</v>
      </c>
      <c r="G3" s="34" t="s">
        <v>190</v>
      </c>
    </row>
    <row r="4" spans="1:12" ht="12.75" customHeight="1" x14ac:dyDescent="0.25">
      <c r="A4" s="40"/>
      <c r="B4" s="137"/>
      <c r="C4" s="138"/>
      <c r="D4" s="35" t="s">
        <v>189</v>
      </c>
      <c r="E4" s="137"/>
      <c r="F4" s="138"/>
      <c r="G4" s="35" t="s">
        <v>189</v>
      </c>
    </row>
    <row r="5" spans="1:12" hidden="1" x14ac:dyDescent="0.25">
      <c r="A5" s="45"/>
      <c r="B5" s="37" t="s">
        <v>23</v>
      </c>
      <c r="C5" s="37" t="s">
        <v>23</v>
      </c>
      <c r="D5" s="42" t="s">
        <v>78</v>
      </c>
      <c r="E5" s="37" t="s">
        <v>23</v>
      </c>
      <c r="F5" s="37" t="s">
        <v>23</v>
      </c>
      <c r="G5" s="38" t="s">
        <v>78</v>
      </c>
    </row>
    <row r="6" spans="1:12" x14ac:dyDescent="0.25">
      <c r="A6" s="30" t="s">
        <v>156</v>
      </c>
      <c r="B6" s="73">
        <v>2105170.1482699998</v>
      </c>
      <c r="C6" s="73">
        <v>2504353.2999500004</v>
      </c>
      <c r="D6" s="60">
        <v>118.9620374394936</v>
      </c>
      <c r="E6" s="73">
        <v>366128.08732999995</v>
      </c>
      <c r="F6" s="73">
        <v>437051.31475000002</v>
      </c>
      <c r="G6" s="60">
        <v>119.37115175653685</v>
      </c>
      <c r="I6" s="44"/>
      <c r="J6" s="44"/>
    </row>
    <row r="7" spans="1:12" x14ac:dyDescent="0.25">
      <c r="A7" s="30" t="s">
        <v>177</v>
      </c>
      <c r="B7" s="70">
        <v>140047.30051999999</v>
      </c>
      <c r="C7" s="70">
        <v>173621.14712000001</v>
      </c>
      <c r="D7" s="61">
        <v>123.97321938754926</v>
      </c>
      <c r="E7" s="70">
        <v>10739.664220000001</v>
      </c>
      <c r="F7" s="70">
        <v>13224.195760000001</v>
      </c>
      <c r="G7" s="61">
        <v>123.13416405862267</v>
      </c>
      <c r="I7" s="44"/>
      <c r="J7" s="44"/>
      <c r="K7" s="15"/>
      <c r="L7" s="15"/>
    </row>
    <row r="8" spans="1:12" x14ac:dyDescent="0.25">
      <c r="A8" s="30" t="s">
        <v>176</v>
      </c>
      <c r="B8" s="70">
        <v>93676.360220000017</v>
      </c>
      <c r="C8" s="70">
        <v>107153.28968999998</v>
      </c>
      <c r="D8" s="61">
        <v>114.3866920516011</v>
      </c>
      <c r="E8" s="70">
        <v>8584.8959900000009</v>
      </c>
      <c r="F8" s="70">
        <v>11135.546609999999</v>
      </c>
      <c r="G8" s="61">
        <v>129.71090882138921</v>
      </c>
      <c r="I8" s="44"/>
      <c r="J8" s="44"/>
      <c r="K8" s="15"/>
      <c r="L8" s="15"/>
    </row>
    <row r="9" spans="1:12" x14ac:dyDescent="0.25">
      <c r="A9" s="30" t="s">
        <v>175</v>
      </c>
      <c r="B9" s="70">
        <v>13872.648519999999</v>
      </c>
      <c r="C9" s="70">
        <v>21348.158440000003</v>
      </c>
      <c r="D9" s="61">
        <v>153.88668147414438</v>
      </c>
      <c r="E9" s="70">
        <v>191.86461</v>
      </c>
      <c r="F9" s="70">
        <v>276.61592999999999</v>
      </c>
      <c r="G9" s="61">
        <v>144.17246098694284</v>
      </c>
      <c r="I9" s="44"/>
      <c r="J9" s="44"/>
      <c r="K9" s="15"/>
      <c r="L9" s="15"/>
    </row>
    <row r="10" spans="1:12" x14ac:dyDescent="0.25">
      <c r="A10" s="30" t="s">
        <v>174</v>
      </c>
      <c r="B10" s="70">
        <v>230975.25125999999</v>
      </c>
      <c r="C10" s="70">
        <v>298432.21129000001</v>
      </c>
      <c r="D10" s="61">
        <v>129.20527617656589</v>
      </c>
      <c r="E10" s="70">
        <v>29626.080190000004</v>
      </c>
      <c r="F10" s="70">
        <v>35005.351509999993</v>
      </c>
      <c r="G10" s="61">
        <v>118.15721582302241</v>
      </c>
      <c r="I10" s="44"/>
      <c r="J10" s="44"/>
      <c r="K10" s="15"/>
      <c r="L10" s="15"/>
    </row>
    <row r="11" spans="1:12" x14ac:dyDescent="0.25">
      <c r="A11" s="30" t="s">
        <v>173</v>
      </c>
      <c r="B11" s="70">
        <v>205675.90823</v>
      </c>
      <c r="C11" s="70">
        <v>319538.18066999997</v>
      </c>
      <c r="D11" s="61">
        <v>155.3600435850133</v>
      </c>
      <c r="E11" s="70">
        <v>94340.958429999999</v>
      </c>
      <c r="F11" s="70">
        <v>106610.91391</v>
      </c>
      <c r="G11" s="61">
        <v>113.00596865263373</v>
      </c>
      <c r="I11" s="44"/>
      <c r="J11" s="44"/>
      <c r="K11" s="15"/>
      <c r="L11" s="15"/>
    </row>
    <row r="12" spans="1:12" x14ac:dyDescent="0.25">
      <c r="A12" s="30" t="s">
        <v>172</v>
      </c>
      <c r="B12" s="70">
        <v>259274.44325000004</v>
      </c>
      <c r="C12" s="70">
        <v>315203.61621000001</v>
      </c>
      <c r="D12" s="61">
        <v>121.57141762949286</v>
      </c>
      <c r="E12" s="70">
        <v>29017.755760000004</v>
      </c>
      <c r="F12" s="70">
        <v>28504.026899999997</v>
      </c>
      <c r="G12" s="61">
        <v>98.22960512780881</v>
      </c>
      <c r="I12" s="44"/>
      <c r="J12" s="44"/>
      <c r="K12" s="15"/>
      <c r="L12" s="15"/>
    </row>
    <row r="13" spans="1:12" x14ac:dyDescent="0.25">
      <c r="A13" s="30" t="s">
        <v>171</v>
      </c>
      <c r="B13" s="70">
        <v>89397.999849999993</v>
      </c>
      <c r="C13" s="70">
        <v>103656.58971</v>
      </c>
      <c r="D13" s="61">
        <v>115.94956250019504</v>
      </c>
      <c r="E13" s="70">
        <v>3670.6928699999999</v>
      </c>
      <c r="F13" s="70">
        <v>3658.7098399999995</v>
      </c>
      <c r="G13" s="61">
        <v>99.673548552701433</v>
      </c>
      <c r="I13" s="44"/>
      <c r="J13" s="44"/>
      <c r="K13" s="15"/>
      <c r="L13" s="15"/>
    </row>
    <row r="14" spans="1:12" x14ac:dyDescent="0.25">
      <c r="A14" s="30" t="s">
        <v>170</v>
      </c>
      <c r="B14" s="70">
        <v>7551.8052299999999</v>
      </c>
      <c r="C14" s="70">
        <v>9014.5594399999991</v>
      </c>
      <c r="D14" s="61">
        <v>119.3695966123321</v>
      </c>
      <c r="E14" s="70">
        <v>1898.5544200000002</v>
      </c>
      <c r="F14" s="70">
        <v>2889.3686899999998</v>
      </c>
      <c r="G14" s="61">
        <v>152.18782561945204</v>
      </c>
      <c r="I14" s="44"/>
      <c r="J14" s="44"/>
      <c r="K14" s="15"/>
      <c r="L14" s="15"/>
    </row>
    <row r="15" spans="1:12" x14ac:dyDescent="0.25">
      <c r="A15" s="30" t="s">
        <v>169</v>
      </c>
      <c r="B15" s="70">
        <v>31901.467199999996</v>
      </c>
      <c r="C15" s="70">
        <v>33986.842989999997</v>
      </c>
      <c r="D15" s="61">
        <v>106.53692752413595</v>
      </c>
      <c r="E15" s="70">
        <v>31601.844239999999</v>
      </c>
      <c r="F15" s="70">
        <v>37542.317470000002</v>
      </c>
      <c r="G15" s="61">
        <v>118.79786883602463</v>
      </c>
      <c r="I15" s="44"/>
      <c r="J15" s="44"/>
      <c r="K15" s="15"/>
      <c r="L15" s="15"/>
    </row>
    <row r="16" spans="1:12" x14ac:dyDescent="0.25">
      <c r="A16" s="30" t="s">
        <v>168</v>
      </c>
      <c r="B16" s="70">
        <v>34927.459459999998</v>
      </c>
      <c r="C16" s="70">
        <v>39979.136959999996</v>
      </c>
      <c r="D16" s="61">
        <v>114.46334081579947</v>
      </c>
      <c r="E16" s="70">
        <v>3679.6707200000001</v>
      </c>
      <c r="F16" s="70">
        <v>5513.09328</v>
      </c>
      <c r="G16" s="61">
        <v>149.82572353647993</v>
      </c>
      <c r="I16" s="44"/>
      <c r="J16" s="44"/>
      <c r="K16" s="15"/>
      <c r="L16" s="15"/>
    </row>
    <row r="17" spans="1:12" x14ac:dyDescent="0.25">
      <c r="A17" s="30" t="s">
        <v>167</v>
      </c>
      <c r="B17" s="70">
        <v>84624.801820000008</v>
      </c>
      <c r="C17" s="70">
        <v>98881.244340000005</v>
      </c>
      <c r="D17" s="61">
        <v>116.84664804335254</v>
      </c>
      <c r="E17" s="70">
        <v>2731.6791900000003</v>
      </c>
      <c r="F17" s="70">
        <v>2849.33473</v>
      </c>
      <c r="G17" s="61">
        <v>104.30707750861477</v>
      </c>
      <c r="I17" s="44"/>
      <c r="J17" s="44"/>
      <c r="K17" s="15"/>
      <c r="L17" s="15"/>
    </row>
    <row r="18" spans="1:12" x14ac:dyDescent="0.25">
      <c r="A18" s="30" t="s">
        <v>163</v>
      </c>
      <c r="B18" s="70">
        <v>32458.593859999997</v>
      </c>
      <c r="C18" s="70">
        <v>34876.200169999996</v>
      </c>
      <c r="D18" s="61">
        <v>107.44827801360586</v>
      </c>
      <c r="E18" s="70">
        <v>563.60840999999994</v>
      </c>
      <c r="F18" s="70">
        <v>586.56469000000004</v>
      </c>
      <c r="G18" s="61">
        <v>104.07309039267176</v>
      </c>
      <c r="I18" s="44"/>
      <c r="J18" s="44"/>
      <c r="K18" s="15"/>
      <c r="L18" s="15"/>
    </row>
    <row r="19" spans="1:12" x14ac:dyDescent="0.25">
      <c r="A19" s="30" t="s">
        <v>162</v>
      </c>
      <c r="B19" s="70">
        <v>66936.996469999998</v>
      </c>
      <c r="C19" s="70">
        <v>66442.834060000008</v>
      </c>
      <c r="D19" s="61">
        <v>99.261749949862974</v>
      </c>
      <c r="E19" s="70">
        <v>2275.5615000000003</v>
      </c>
      <c r="F19" s="70">
        <v>3810.42445</v>
      </c>
      <c r="G19" s="61">
        <v>167.44985578284741</v>
      </c>
      <c r="I19" s="44"/>
      <c r="J19" s="44"/>
      <c r="K19" s="15"/>
      <c r="L19" s="15"/>
    </row>
    <row r="20" spans="1:12" x14ac:dyDescent="0.25">
      <c r="A20" s="30" t="s">
        <v>161</v>
      </c>
      <c r="B20" s="70">
        <v>6817.4956299999994</v>
      </c>
      <c r="C20" s="70">
        <v>3203.0127900000002</v>
      </c>
      <c r="D20" s="61">
        <v>46.982249257415369</v>
      </c>
      <c r="E20" s="70">
        <v>13805.386859999999</v>
      </c>
      <c r="F20" s="70">
        <v>802.09690000000001</v>
      </c>
      <c r="G20" s="61">
        <v>5.8100284195875123</v>
      </c>
      <c r="I20" s="44"/>
      <c r="J20" s="44"/>
      <c r="K20" s="15"/>
      <c r="L20" s="15"/>
    </row>
    <row r="21" spans="1:12" x14ac:dyDescent="0.25">
      <c r="A21" s="30" t="s">
        <v>160</v>
      </c>
      <c r="B21" s="70">
        <v>172218.28008000003</v>
      </c>
      <c r="C21" s="70">
        <v>208103.20178000003</v>
      </c>
      <c r="D21" s="61">
        <v>120.83688310168381</v>
      </c>
      <c r="E21" s="70">
        <v>86087.100919999968</v>
      </c>
      <c r="F21" s="70">
        <v>128869.40779</v>
      </c>
      <c r="G21" s="61">
        <v>149.69653573275428</v>
      </c>
      <c r="I21" s="44"/>
      <c r="J21" s="44"/>
      <c r="K21" s="15"/>
      <c r="L21" s="15"/>
    </row>
    <row r="22" spans="1:12" x14ac:dyDescent="0.25">
      <c r="A22" s="30" t="s">
        <v>159</v>
      </c>
      <c r="B22" s="70">
        <v>353985.77961000003</v>
      </c>
      <c r="C22" s="70">
        <v>337446.23321999999</v>
      </c>
      <c r="D22" s="61">
        <v>95.327624062124102</v>
      </c>
      <c r="E22" s="70">
        <v>24172.424850000003</v>
      </c>
      <c r="F22" s="70">
        <v>35282.080309999998</v>
      </c>
      <c r="G22" s="61">
        <v>145.96003722812273</v>
      </c>
      <c r="I22" s="44"/>
      <c r="J22" s="44"/>
      <c r="K22" s="15"/>
      <c r="L22" s="15"/>
    </row>
    <row r="23" spans="1:12" x14ac:dyDescent="0.25">
      <c r="A23" s="30" t="s">
        <v>158</v>
      </c>
      <c r="B23" s="70">
        <v>139136.66743</v>
      </c>
      <c r="C23" s="70">
        <v>175702.23085000002</v>
      </c>
      <c r="D23" s="61">
        <v>126.28032142454198</v>
      </c>
      <c r="E23" s="70">
        <v>13785.189010000002</v>
      </c>
      <c r="F23" s="70">
        <v>11264.525229999999</v>
      </c>
      <c r="G23" s="61">
        <v>81.714695546274541</v>
      </c>
      <c r="I23" s="44"/>
      <c r="J23" s="44"/>
      <c r="K23" s="15"/>
      <c r="L23" s="15"/>
    </row>
    <row r="24" spans="1:12" x14ac:dyDescent="0.25">
      <c r="A24" s="30" t="s">
        <v>164</v>
      </c>
      <c r="B24" s="70">
        <v>38857.559200000003</v>
      </c>
      <c r="C24" s="70">
        <v>40148.384870000002</v>
      </c>
      <c r="D24" s="61">
        <v>103.32194223357189</v>
      </c>
      <c r="E24" s="70">
        <v>2998.9287600000002</v>
      </c>
      <c r="F24" s="70">
        <v>2935.9166999999998</v>
      </c>
      <c r="G24" s="61">
        <v>97.89884772054404</v>
      </c>
      <c r="I24" s="44"/>
      <c r="J24" s="44"/>
      <c r="K24" s="15"/>
      <c r="L24" s="15"/>
    </row>
    <row r="25" spans="1:12" x14ac:dyDescent="0.25">
      <c r="A25" s="30" t="s">
        <v>157</v>
      </c>
      <c r="B25" s="70">
        <v>3630.8862100000001</v>
      </c>
      <c r="C25" s="70">
        <v>9772.9657899999984</v>
      </c>
      <c r="D25" s="61">
        <v>269.1619958533484</v>
      </c>
      <c r="E25" s="70">
        <v>2975.64138</v>
      </c>
      <c r="F25" s="70">
        <v>2722.4917500000001</v>
      </c>
      <c r="G25" s="61">
        <v>91.492602848532783</v>
      </c>
      <c r="I25" s="44"/>
      <c r="J25" s="44"/>
      <c r="K25" s="15"/>
      <c r="L25" s="15"/>
    </row>
    <row r="26" spans="1:12" x14ac:dyDescent="0.25">
      <c r="A26" s="30" t="s">
        <v>165</v>
      </c>
      <c r="B26" s="70">
        <v>99121.785539999997</v>
      </c>
      <c r="C26" s="70">
        <v>107666.37188000002</v>
      </c>
      <c r="D26" s="61">
        <v>108.62029098189711</v>
      </c>
      <c r="E26" s="70">
        <v>3353.58</v>
      </c>
      <c r="F26" s="70">
        <v>3517.5813000000003</v>
      </c>
      <c r="G26" s="61">
        <v>104.89033510457482</v>
      </c>
      <c r="I26" s="44"/>
      <c r="J26" s="44"/>
      <c r="K26" s="15"/>
      <c r="L26" s="15"/>
    </row>
    <row r="27" spans="1:12" x14ac:dyDescent="0.25">
      <c r="A27" s="30" t="s">
        <v>166</v>
      </c>
      <c r="B27" s="70">
        <v>80.65867999999999</v>
      </c>
      <c r="C27" s="70">
        <v>176.88767999999999</v>
      </c>
      <c r="D27" s="61">
        <v>219.30396083843675</v>
      </c>
      <c r="E27" s="70">
        <v>27.004999999999999</v>
      </c>
      <c r="F27" s="70">
        <v>50.750999999999998</v>
      </c>
      <c r="G27" s="61">
        <v>187.93186446954269</v>
      </c>
      <c r="I27" s="44"/>
      <c r="J27" s="44"/>
      <c r="K27" s="15"/>
      <c r="L27" s="15"/>
    </row>
    <row r="28" spans="1:12" x14ac:dyDescent="0.25">
      <c r="C28" s="51"/>
      <c r="D28" s="52"/>
      <c r="E28" s="51"/>
      <c r="I28" s="44"/>
      <c r="J28" s="44"/>
    </row>
    <row r="29" spans="1:12" x14ac:dyDescent="0.25">
      <c r="A29" s="13" t="s">
        <v>18</v>
      </c>
      <c r="C29" s="51"/>
      <c r="D29" s="51"/>
      <c r="E29" s="51"/>
    </row>
    <row r="31" spans="1:12" x14ac:dyDescent="0.25">
      <c r="E31" s="43"/>
    </row>
  </sheetData>
  <mergeCells count="7">
    <mergeCell ref="A2:A3"/>
    <mergeCell ref="B2:D2"/>
    <mergeCell ref="E2:G2"/>
    <mergeCell ref="B3:B4"/>
    <mergeCell ref="C3:C4"/>
    <mergeCell ref="E3:E4"/>
    <mergeCell ref="F3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Tabela 1</vt:lpstr>
      <vt:lpstr>Tabela 2</vt:lpstr>
      <vt:lpstr>Tabela 3</vt:lpstr>
      <vt:lpstr>Tabela 4</vt:lpstr>
      <vt:lpstr>Tabela 5</vt:lpstr>
      <vt:lpstr>iuwgfiuqwgf</vt:lpstr>
      <vt:lpstr>kudyfyuig</vt:lpstr>
      <vt:lpstr>kuuydfuyfy</vt:lpstr>
      <vt:lpstr>kuyuyf</vt:lpstr>
      <vt:lpstr>polje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2022-01-26T07:31:39Z</dcterms:modified>
</cp:coreProperties>
</file>