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D6" i="4"/>
  <c r="C6" i="4"/>
  <c r="E6" i="4"/>
  <c r="F6" i="4"/>
  <c r="B6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G8" i="4"/>
  <c r="G9" i="4"/>
  <c r="G10" i="4"/>
  <c r="G12" i="4"/>
  <c r="G13" i="4"/>
  <c r="G14" i="4"/>
  <c r="G15" i="4"/>
  <c r="G16" i="4"/>
  <c r="G17" i="4"/>
  <c r="G18" i="4"/>
  <c r="G19" i="4"/>
  <c r="G20" i="4"/>
  <c r="G21" i="4"/>
  <c r="G22" i="4"/>
  <c r="G25" i="4"/>
  <c r="G26" i="4"/>
  <c r="G28" i="4"/>
  <c r="G29" i="4"/>
  <c r="G30" i="4"/>
  <c r="G31" i="4"/>
  <c r="G32" i="4"/>
  <c r="G33" i="4"/>
  <c r="G35" i="4"/>
  <c r="G36" i="4"/>
  <c r="G37" i="4"/>
  <c r="G38" i="4"/>
  <c r="G39" i="4"/>
  <c r="G40" i="4"/>
  <c r="G43" i="4"/>
  <c r="G44" i="4"/>
  <c r="G45" i="4"/>
  <c r="G47" i="4"/>
  <c r="G48" i="4"/>
  <c r="G49" i="4"/>
  <c r="G50" i="4"/>
  <c r="G52" i="4"/>
  <c r="G53" i="4"/>
  <c r="G54" i="4"/>
  <c r="G55" i="4"/>
  <c r="G56" i="4"/>
  <c r="G57" i="4"/>
  <c r="G58" i="4"/>
  <c r="G59" i="4"/>
  <c r="G60" i="4"/>
  <c r="G61" i="4"/>
  <c r="G63" i="4"/>
  <c r="G64" i="4"/>
  <c r="G65" i="4"/>
  <c r="G66" i="4"/>
  <c r="G67" i="4"/>
  <c r="G68" i="4"/>
  <c r="G69" i="4"/>
  <c r="G70" i="4"/>
  <c r="G71" i="4"/>
  <c r="G72" i="4"/>
  <c r="G74" i="4"/>
  <c r="G75" i="4"/>
  <c r="G76" i="4"/>
  <c r="G77" i="4"/>
  <c r="G78" i="4"/>
  <c r="G7" i="4"/>
  <c r="D8" i="4"/>
  <c r="D7" i="4"/>
  <c r="D17" i="1" l="1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5" i="3"/>
  <c r="C41" i="3"/>
  <c r="D41" i="3"/>
  <c r="F41" i="3" s="1"/>
  <c r="E41" i="3"/>
  <c r="B41" i="3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6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5" i="2"/>
  <c r="E17" i="1" l="1"/>
</calcChain>
</file>

<file path=xl/sharedStrings.xml><?xml version="1.0" encoding="utf-8"?>
<sst xmlns="http://schemas.openxmlformats.org/spreadsheetml/2006/main" count="249" uniqueCount="186">
  <si>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</si>
  <si>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</si>
  <si>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</si>
  <si>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</si>
  <si>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</si>
  <si>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</si>
  <si>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</si>
  <si>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</si>
  <si>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</si>
  <si>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</si>
  <si>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</si>
  <si>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</si>
  <si>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</si>
  <si>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</si>
  <si>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</si>
  <si>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</si>
  <si>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</si>
  <si>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</si>
  <si>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</si>
  <si>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</si>
  <si>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</si>
  <si>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</si>
  <si>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</si>
  <si>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</si>
  <si>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</si>
  <si>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</si>
  <si>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</si>
  <si>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</si>
  <si>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</si>
  <si>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</si>
  <si>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</si>
  <si>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</si>
  <si>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</si>
  <si>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</si>
  <si>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</si>
  <si>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</si>
  <si>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</si>
  <si>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</si>
  <si>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Jan 2020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</si>
  <si>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</si>
  <si>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</si>
  <si>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</si>
  <si>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</si>
  <si>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</si>
  <si>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</si>
  <si>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</si>
  <si>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</si>
  <si>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</si>
  <si>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</si>
  <si>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</si>
  <si>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</si>
  <si>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</si>
  <si>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</si>
  <si>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</si>
  <si>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</si>
  <si>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</si>
  <si>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</si>
  <si>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</si>
  <si>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</si>
  <si>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</si>
  <si>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</si>
  <si>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</si>
  <si>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</si>
  <si>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</si>
  <si>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</si>
  <si>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</si>
  <si>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</si>
  <si>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</si>
  <si>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</si>
  <si>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</si>
  <si>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</si>
  <si>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</si>
  <si>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</si>
  <si>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</si>
  <si>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</si>
  <si>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</si>
  <si>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</si>
  <si>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</si>
  <si>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</si>
  <si>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</si>
  <si>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</si>
  <si>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</si>
  <si>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</si>
  <si>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</si>
  <si>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</si>
  <si>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</si>
  <si>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</si>
  <si>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</si>
  <si>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</si>
  <si>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</si>
  <si>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</si>
  <si>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>300¹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</si>
  <si>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</si>
  <si>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</si>
  <si>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</si>
  <si>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</si>
  <si>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</si>
  <si>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</si>
  <si>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</si>
  <si>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</si>
  <si>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</si>
  <si>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</si>
  <si>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</si>
  <si>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</si>
  <si>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</si>
  <si>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</si>
  <si>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</si>
  <si>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</si>
  <si>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</si>
  <si>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</si>
  <si>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</si>
  <si>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</si>
  <si>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</si>
  <si>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</si>
  <si>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</si>
  <si>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</si>
  <si>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</si>
  <si>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</si>
  <si>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</si>
  <si>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</si>
  <si>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</si>
  <si>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</si>
  <si>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</si>
  <si>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</si>
  <si>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</si>
  <si>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</si>
  <si>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</si>
  <si>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</si>
  <si>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</si>
  <si>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</si>
  <si>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</si>
  <si>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</si>
  <si>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</si>
  <si>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</si>
  <si>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</si>
  <si>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</si>
  <si>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</si>
  <si>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</si>
  <si>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</si>
  <si>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</si>
  <si>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</si>
  <si>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</si>
  <si>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</si>
  <si>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</si>
  <si>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</si>
  <si>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</si>
  <si>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</si>
  <si>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</si>
  <si>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</si>
  <si>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</si>
  <si>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</si>
  <si>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</si>
  <si>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</si>
  <si>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</si>
  <si>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</si>
  <si>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</si>
  <si>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</si>
  <si>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</si>
  <si>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</si>
  <si>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</si>
  <si>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</si>
  <si>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</si>
  <si>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</si>
  <si>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</si>
  <si>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</si>
  <si>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</si>
  <si>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</si>
  <si>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</si>
  <si>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</si>
  <si>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</si>
  <si>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</si>
  <si>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</si>
  <si>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</si>
  <si>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</si>
  <si>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</si>
  <si>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</si>
  <si>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</si>
  <si>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</si>
  <si>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</si>
  <si>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</si>
  <si>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</si>
  <si>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Jan 2021</t>
  </si>
  <si>
    <t>Eu-27</t>
  </si>
  <si>
    <t>Velika Britanija</t>
  </si>
  <si>
    <t>EU-27</t>
  </si>
  <si>
    <t>Ostale zemlje 
(izvan EU-27 i CEFTA-e)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</si>
</sst>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indent="2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0" fillId="0" borderId="0" xfId="0"/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5" fillId="2" borderId="3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3" fontId="5" fillId="0" borderId="0" xfId="0" applyNumberFormat="1" applyFont="1" applyBorder="1" applyAlignment="1"/>
    <xf numFmtId="0" fontId="6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indent="1"/>
    </xf>
    <xf numFmtId="3" fontId="6" fillId="2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3" fontId="5" fillId="2" borderId="3" xfId="0" applyNumberFormat="1" applyFont="1" applyFill="1" applyBorder="1" applyAlignment="1"/>
    <xf numFmtId="3" fontId="6" fillId="2" borderId="3" xfId="0" applyNumberFormat="1" applyFont="1" applyFill="1" applyBorder="1" applyAlignment="1"/>
    <xf numFmtId="165" fontId="6" fillId="2" borderId="3" xfId="1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vertical="center" indent="2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165" fontId="5" fillId="2" borderId="3" xfId="1" applyNumberFormat="1" applyFont="1" applyFill="1" applyBorder="1" applyAlignment="1"/>
    <xf numFmtId="165" fontId="6" fillId="2" borderId="3" xfId="1" applyNumberFormat="1" applyFont="1" applyFill="1" applyBorder="1" applyAlignment="1"/>
    <xf numFmtId="2" fontId="5" fillId="2" borderId="3" xfId="0" applyNumberFormat="1" applyFont="1" applyFill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left" vertical="center"/>
    </xf>
    <xf numFmtId="165" fontId="6" fillId="2" borderId="2" xfId="1" applyNumberFormat="1" applyFont="1" applyFill="1" applyBorder="1" applyAlignment="1"/>
    <xf numFmtId="165" fontId="6" fillId="0" borderId="3" xfId="1" applyNumberFormat="1" applyFont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5" fillId="2" borderId="7" xfId="0" applyFont="1" applyFill="1" applyBorder="1" applyAlignment="1">
      <alignment horizontal="right"/>
    </xf>
    <xf numFmtId="168" fontId="1" fillId="0" borderId="0" xfId="2" applyNumberFormat="1"/>
    <xf numFmtId="0" fontId="1" fillId="0" borderId="0" xfId="2"/>
    <xf numFmtId="3" fontId="1" fillId="0" borderId="0" xfId="2" applyNumberFormat="1"/>
    <xf numFmtId="3" fontId="0" fillId="0" borderId="3" xfId="0" applyNumberFormat="1" applyBorder="1"/>
    <xf numFmtId="3" fontId="1" fillId="0" borderId="3" xfId="2" applyNumberFormat="1" applyBorder="1"/>
    <xf numFmtId="2" fontId="5" fillId="2" borderId="3" xfId="0" applyNumberFormat="1" applyFont="1" applyFill="1" applyBorder="1" applyAlignment="1">
      <alignment horizontal="left" vertical="center" wrapText="1"/>
    </xf>
    <xf numFmtId="3" fontId="10" fillId="0" borderId="3" xfId="2" applyNumberFormat="1" applyFont="1" applyBorder="1"/>
    <xf numFmtId="0" fontId="1" fillId="0" borderId="0" xfId="2"/>
    <xf numFmtId="169" fontId="5" fillId="2" borderId="3" xfId="1" applyNumberFormat="1" applyFont="1" applyFill="1" applyBorder="1" applyAlignment="1">
      <alignment horizontal="right"/>
    </xf>
    <xf numFmtId="164" fontId="5" fillId="2" borderId="3" xfId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9" fontId="9" fillId="0" borderId="2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7" xfId="0" applyFont="1" applyBorder="1" applyAlignment="1">
      <alignment horizontal="right"/>
    </xf>
    <xf numFmtId="164" fontId="6" fillId="2" borderId="3" xfId="1" applyNumberFormat="1" applyFont="1" applyFill="1" applyBorder="1" applyAlignment="1">
      <alignment horizontal="right"/>
    </xf>
    <xf numFmtId="169" fontId="6" fillId="2" borderId="3" xfId="1" applyNumberFormat="1" applyFont="1" applyFill="1" applyBorder="1" applyAlignment="1">
      <alignment horizontal="right"/>
    </xf>
    <xf numFmtId="166" fontId="0" fillId="0" borderId="3" xfId="0" applyNumberFormat="1" applyBorder="1"/>
    <xf numFmtId="2" fontId="0" fillId="0" borderId="0" xfId="0" applyNumberFormat="1"/>
    <xf numFmtId="165" fontId="1" fillId="0" borderId="0" xfId="2" applyNumberFormat="1"/>
    <xf numFmtId="166" fontId="5" fillId="2" borderId="3" xfId="0" applyNumberFormat="1" applyFont="1" applyFill="1" applyBorder="1" applyAlignment="1"/>
    <xf numFmtId="1" fontId="1" fillId="0" borderId="0" xfId="2" applyNumberFormat="1"/>
    <xf numFmtId="0" fontId="0" fillId="0" borderId="0" xfId="0" applyFill="1"/>
    <xf numFmtId="165" fontId="5" fillId="0" borderId="11" xfId="1" applyNumberFormat="1" applyFont="1" applyFill="1" applyBorder="1" applyAlignment="1"/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19" sqref="A19"/>
    </sheetView>
  </sheetViews>
  <sheetFormatPr defaultRowHeight="15" x14ac:dyDescent="0.25"/>
  <cols>
    <col min="1" max="1" width="17.140625" customWidth="1"/>
    <col min="2" max="2" width="17.28515625" customWidth="1"/>
    <col min="3" max="3" width="16.140625" customWidth="1"/>
    <col min="4" max="4" width="24.28515625" customWidth="1"/>
    <col min="5" max="5" width="18.85546875" customWidth="1"/>
  </cols>
  <sheetData>
    <row r="1" spans="1:8" x14ac:dyDescent="0.25">
      <c r="A1" s="1" t="s">
        <v>0</v>
      </c>
      <c r="B1" s="1"/>
      <c r="C1" s="1"/>
      <c r="D1" s="1"/>
      <c r="E1" s="1"/>
    </row>
    <row r="2" spans="1:8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8" x14ac:dyDescent="0.25">
      <c r="A3" s="5">
        <v>2020</v>
      </c>
      <c r="B3" s="6"/>
      <c r="C3" s="7"/>
      <c r="D3" s="7"/>
      <c r="E3" s="8"/>
    </row>
    <row r="4" spans="1:8" x14ac:dyDescent="0.25">
      <c r="A4" s="9" t="s">
        <v>6</v>
      </c>
      <c r="B4" s="10">
        <v>138803.23222000001</v>
      </c>
      <c r="C4" s="10">
        <v>31232.851589999998</v>
      </c>
      <c r="D4" s="10">
        <v>170036.08381000001</v>
      </c>
      <c r="E4" s="10">
        <v>-107570.38063</v>
      </c>
      <c r="G4" s="30"/>
      <c r="H4" s="30"/>
    </row>
    <row r="5" spans="1:8" x14ac:dyDescent="0.25">
      <c r="A5" s="9" t="s">
        <v>7</v>
      </c>
      <c r="B5" s="10">
        <v>191249.54016</v>
      </c>
      <c r="C5" s="10">
        <v>29939.06192</v>
      </c>
      <c r="D5" s="10">
        <v>221188.60208000001</v>
      </c>
      <c r="E5" s="10">
        <v>-161310.47824</v>
      </c>
      <c r="G5" s="30"/>
      <c r="H5" s="30"/>
    </row>
    <row r="6" spans="1:8" x14ac:dyDescent="0.25">
      <c r="A6" s="9" t="s">
        <v>8</v>
      </c>
      <c r="B6" s="10">
        <v>205152.43986000001</v>
      </c>
      <c r="C6" s="10">
        <v>27418.989020000001</v>
      </c>
      <c r="D6" s="10">
        <v>232571.42888000002</v>
      </c>
      <c r="E6" s="10">
        <v>-177733.45084</v>
      </c>
      <c r="G6" s="30"/>
      <c r="H6" s="30"/>
    </row>
    <row r="7" spans="1:8" x14ac:dyDescent="0.25">
      <c r="A7" s="9" t="s">
        <v>9</v>
      </c>
      <c r="B7" s="10">
        <v>151433.72205000001</v>
      </c>
      <c r="C7" s="10">
        <v>25693.27735</v>
      </c>
      <c r="D7" s="10">
        <v>177126.9994</v>
      </c>
      <c r="E7" s="10">
        <v>-125740.44470000001</v>
      </c>
      <c r="G7" s="30"/>
      <c r="H7" s="30"/>
    </row>
    <row r="8" spans="1:8" x14ac:dyDescent="0.25">
      <c r="A8" s="9" t="s">
        <v>10</v>
      </c>
      <c r="B8" s="10">
        <v>160528.82389</v>
      </c>
      <c r="C8" s="10">
        <v>18792.024559999998</v>
      </c>
      <c r="D8" s="10">
        <v>179320.84844999999</v>
      </c>
      <c r="E8" s="10">
        <v>-141736.79933000001</v>
      </c>
      <c r="G8" s="30"/>
      <c r="H8" s="30"/>
    </row>
    <row r="9" spans="1:8" x14ac:dyDescent="0.25">
      <c r="A9" s="9" t="s">
        <v>11</v>
      </c>
      <c r="B9" s="10">
        <v>192535.44865999999</v>
      </c>
      <c r="C9" s="10">
        <v>34786.394220000002</v>
      </c>
      <c r="D9" s="10">
        <v>227321.84288000001</v>
      </c>
      <c r="E9" s="10">
        <v>-157749.05443999998</v>
      </c>
      <c r="G9" s="30"/>
      <c r="H9" s="30"/>
    </row>
    <row r="10" spans="1:8" x14ac:dyDescent="0.25">
      <c r="A10" s="9" t="s">
        <v>12</v>
      </c>
      <c r="B10" s="10">
        <v>180506.25212000002</v>
      </c>
      <c r="C10" s="10">
        <v>32112.844430000001</v>
      </c>
      <c r="D10" s="10">
        <v>212619.09655000002</v>
      </c>
      <c r="E10" s="10">
        <v>-148393.40769000002</v>
      </c>
      <c r="G10" s="30"/>
      <c r="H10" s="30"/>
    </row>
    <row r="11" spans="1:8" x14ac:dyDescent="0.25">
      <c r="A11" s="9" t="s">
        <v>13</v>
      </c>
      <c r="B11" s="10">
        <v>164875.06156999999</v>
      </c>
      <c r="C11" s="10">
        <v>30739.49684</v>
      </c>
      <c r="D11" s="10">
        <v>195614.55841</v>
      </c>
      <c r="E11" s="10">
        <v>-134135.56472999998</v>
      </c>
      <c r="G11" s="30"/>
      <c r="H11" s="30"/>
    </row>
    <row r="12" spans="1:8" x14ac:dyDescent="0.25">
      <c r="A12" s="9" t="s">
        <v>14</v>
      </c>
      <c r="B12" s="10">
        <v>179621.19062000001</v>
      </c>
      <c r="C12" s="10">
        <v>23838.380530000002</v>
      </c>
      <c r="D12" s="10">
        <v>203459.57115</v>
      </c>
      <c r="E12" s="10">
        <v>-155782.81009000001</v>
      </c>
      <c r="G12" s="30"/>
      <c r="H12" s="30"/>
    </row>
    <row r="13" spans="1:8" x14ac:dyDescent="0.25">
      <c r="A13" s="12" t="s">
        <v>15</v>
      </c>
      <c r="B13" s="10">
        <v>187045.95963999999</v>
      </c>
      <c r="C13" s="10">
        <v>31894.377639999999</v>
      </c>
      <c r="D13" s="10">
        <v>218940.33727999998</v>
      </c>
      <c r="E13" s="10">
        <v>-155151.58199999999</v>
      </c>
      <c r="G13" s="30"/>
      <c r="H13" s="30"/>
    </row>
    <row r="14" spans="1:8" x14ac:dyDescent="0.25">
      <c r="A14" s="12" t="s">
        <v>16</v>
      </c>
      <c r="B14" s="10">
        <v>171607.50646</v>
      </c>
      <c r="C14" s="10">
        <v>37892.822100000005</v>
      </c>
      <c r="D14" s="10">
        <v>209500.32855999999</v>
      </c>
      <c r="E14" s="10">
        <v>-133714.68436000001</v>
      </c>
      <c r="G14" s="30"/>
      <c r="H14" s="30"/>
    </row>
    <row r="15" spans="1:8" x14ac:dyDescent="0.25">
      <c r="A15" s="12" t="s">
        <v>17</v>
      </c>
      <c r="B15" s="10">
        <v>180313.64140999998</v>
      </c>
      <c r="C15" s="10">
        <v>41608.957929999997</v>
      </c>
      <c r="D15" s="10">
        <v>221922.59933999999</v>
      </c>
      <c r="E15" s="10">
        <v>-138704.68347999998</v>
      </c>
      <c r="G15" s="30"/>
      <c r="H15" s="30"/>
    </row>
    <row r="16" spans="1:8" x14ac:dyDescent="0.25">
      <c r="A16" s="5">
        <v>2021</v>
      </c>
      <c r="B16" s="6"/>
      <c r="C16" s="7"/>
      <c r="D16" s="11"/>
      <c r="E16" s="11"/>
      <c r="G16" s="30"/>
      <c r="H16" s="30"/>
    </row>
    <row r="17" spans="1:8" x14ac:dyDescent="0.25">
      <c r="A17" s="9" t="s">
        <v>6</v>
      </c>
      <c r="B17" s="10">
        <v>102804.0138</v>
      </c>
      <c r="C17" s="10">
        <v>25298.301910000002</v>
      </c>
      <c r="D17" s="10">
        <f>B17+C17</f>
        <v>128102.31571</v>
      </c>
      <c r="E17" s="10">
        <f>C17-B17</f>
        <v>-77505.711890000006</v>
      </c>
      <c r="G17" s="30"/>
      <c r="H17" s="30"/>
    </row>
    <row r="19" spans="1:8" x14ac:dyDescent="0.25">
      <c r="A19" s="13" t="s">
        <v>18</v>
      </c>
      <c r="B19" s="53"/>
      <c r="C19" s="53"/>
      <c r="D19" s="29"/>
      <c r="G19" s="53"/>
    </row>
    <row r="20" spans="1:8" x14ac:dyDescent="0.25">
      <c r="B20" s="75"/>
      <c r="C20" s="53"/>
      <c r="D20" s="29"/>
      <c r="G20" s="53"/>
    </row>
    <row r="21" spans="1:8" x14ac:dyDescent="0.25">
      <c r="B21" s="53"/>
      <c r="C21" s="53"/>
      <c r="D21" s="53"/>
    </row>
    <row r="22" spans="1:8" x14ac:dyDescent="0.25">
      <c r="B22" s="53"/>
      <c r="C22" s="53"/>
    </row>
    <row r="23" spans="1:8" x14ac:dyDescent="0.25">
      <c r="B23" s="56"/>
      <c r="C23" s="76"/>
      <c r="D23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F29" sqref="F29"/>
    </sheetView>
  </sheetViews>
  <sheetFormatPr defaultRowHeight="15" x14ac:dyDescent="0.25"/>
  <cols>
    <col min="1" max="1" width="14.7109375" customWidth="1"/>
    <col min="2" max="11" width="13.140625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81" t="s">
        <v>2</v>
      </c>
      <c r="C2" s="82"/>
      <c r="D2" s="82"/>
      <c r="E2" s="83"/>
      <c r="F2" s="81" t="s">
        <v>3</v>
      </c>
      <c r="G2" s="82"/>
      <c r="H2" s="82"/>
      <c r="I2" s="83"/>
      <c r="J2" s="84" t="s">
        <v>5</v>
      </c>
      <c r="K2" s="85"/>
    </row>
    <row r="3" spans="1:15" x14ac:dyDescent="0.25">
      <c r="A3" s="20" t="s">
        <v>21</v>
      </c>
      <c r="B3" s="86" t="s">
        <v>38</v>
      </c>
      <c r="C3" s="87"/>
      <c r="D3" s="86" t="s">
        <v>181</v>
      </c>
      <c r="E3" s="87"/>
      <c r="F3" s="86" t="s">
        <v>38</v>
      </c>
      <c r="G3" s="87"/>
      <c r="H3" s="86" t="s">
        <v>181</v>
      </c>
      <c r="I3" s="87"/>
      <c r="J3" s="21" t="s">
        <v>38</v>
      </c>
      <c r="K3" s="21" t="s">
        <v>181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5" x14ac:dyDescent="0.25">
      <c r="A5" s="26" t="s">
        <v>24</v>
      </c>
      <c r="B5" s="52">
        <v>100</v>
      </c>
      <c r="C5" s="59">
        <v>138803.23222000001</v>
      </c>
      <c r="D5" s="27">
        <v>100</v>
      </c>
      <c r="E5" s="59">
        <v>102804.0138</v>
      </c>
      <c r="F5" s="29">
        <v>100</v>
      </c>
      <c r="G5" s="59">
        <v>31232.851589999998</v>
      </c>
      <c r="H5" s="74">
        <v>100</v>
      </c>
      <c r="I5" s="59">
        <v>25298.301910000002</v>
      </c>
      <c r="J5" s="59">
        <f>G5-C5</f>
        <v>-107570.38063</v>
      </c>
      <c r="K5" s="59">
        <f>I5-E5</f>
        <v>-77505.711890000006</v>
      </c>
      <c r="N5" s="30"/>
      <c r="O5" s="30"/>
    </row>
    <row r="6" spans="1:15" x14ac:dyDescent="0.25">
      <c r="A6" s="26" t="s">
        <v>25</v>
      </c>
      <c r="B6" s="27">
        <f>C6/$C$5*100</f>
        <v>81.325734714220047</v>
      </c>
      <c r="C6" s="60">
        <v>112882.74841</v>
      </c>
      <c r="D6" s="27">
        <f>E6/$E$5*100</f>
        <v>78.281833126247051</v>
      </c>
      <c r="E6" s="60">
        <v>80476.866529999999</v>
      </c>
      <c r="F6" s="27">
        <f>G6/$G$5*100</f>
        <v>90.300955705978822</v>
      </c>
      <c r="G6" s="60">
        <v>28203.563480000001</v>
      </c>
      <c r="H6" s="27">
        <f>I6/$I$5*100</f>
        <v>96.527151177476</v>
      </c>
      <c r="I6" s="60">
        <v>24419.73013</v>
      </c>
      <c r="J6" s="59">
        <f t="shared" ref="J6:J20" si="0">G6-C6</f>
        <v>-84679.184930000003</v>
      </c>
      <c r="K6" s="59">
        <f t="shared" ref="K6:K20" si="1">I6-E6</f>
        <v>-56057.136400000003</v>
      </c>
      <c r="N6" s="30"/>
      <c r="O6" s="30"/>
    </row>
    <row r="7" spans="1:15" x14ac:dyDescent="0.25">
      <c r="A7" s="26" t="s">
        <v>182</v>
      </c>
      <c r="B7" s="27">
        <f t="shared" ref="B7:B20" si="2">C7/$C$5*100</f>
        <v>47.096988574723262</v>
      </c>
      <c r="C7" s="60">
        <v>65372.142420000004</v>
      </c>
      <c r="D7" s="27">
        <f t="shared" ref="D7:D20" si="3">E7/$E$5*100</f>
        <v>40.476986745822948</v>
      </c>
      <c r="E7" s="60">
        <v>41611.967039999996</v>
      </c>
      <c r="F7" s="27">
        <f t="shared" ref="F7:F20" si="4">G7/$G$5*100</f>
        <v>47.046510235090579</v>
      </c>
      <c r="G7" s="60">
        <v>14693.96672</v>
      </c>
      <c r="H7" s="27">
        <f t="shared" ref="H7:H20" si="5">I7/$I$5*100</f>
        <v>42.444538207347208</v>
      </c>
      <c r="I7" s="60">
        <v>10737.74742</v>
      </c>
      <c r="J7" s="59">
        <f t="shared" si="0"/>
        <v>-50678.175700000007</v>
      </c>
      <c r="K7" s="59">
        <f t="shared" si="1"/>
        <v>-30874.219619999996</v>
      </c>
      <c r="N7" s="30"/>
      <c r="O7" s="30"/>
    </row>
    <row r="8" spans="1:15" x14ac:dyDescent="0.25">
      <c r="A8" s="26" t="s">
        <v>26</v>
      </c>
      <c r="B8" s="27">
        <f t="shared" si="2"/>
        <v>24.591407947834313</v>
      </c>
      <c r="C8" s="60">
        <v>34133.66908</v>
      </c>
      <c r="D8" s="27">
        <f t="shared" si="3"/>
        <v>28.731034098981844</v>
      </c>
      <c r="E8" s="60">
        <v>29536.656260000003</v>
      </c>
      <c r="F8" s="27">
        <f t="shared" si="4"/>
        <v>34.615033273047366</v>
      </c>
      <c r="G8" s="60">
        <v>10811.261970000001</v>
      </c>
      <c r="H8" s="27">
        <f t="shared" si="5"/>
        <v>42.43237948613762</v>
      </c>
      <c r="I8" s="60">
        <v>10734.671470000001</v>
      </c>
      <c r="J8" s="59">
        <f t="shared" si="0"/>
        <v>-23322.40711</v>
      </c>
      <c r="K8" s="59">
        <f t="shared" si="1"/>
        <v>-18801.984790000002</v>
      </c>
      <c r="N8" s="30"/>
      <c r="O8" s="30"/>
    </row>
    <row r="9" spans="1:15" x14ac:dyDescent="0.25">
      <c r="A9" s="26" t="s">
        <v>27</v>
      </c>
      <c r="B9" s="27">
        <f t="shared" si="2"/>
        <v>0.2808820038009342</v>
      </c>
      <c r="C9" s="60">
        <v>389.87329999999997</v>
      </c>
      <c r="D9" s="27">
        <f t="shared" si="3"/>
        <v>0.18054306747311066</v>
      </c>
      <c r="E9" s="60">
        <v>185.60551999999998</v>
      </c>
      <c r="F9" s="27">
        <f t="shared" si="4"/>
        <v>1.0136654640313616</v>
      </c>
      <c r="G9" s="60">
        <v>316.59663</v>
      </c>
      <c r="H9" s="27">
        <f t="shared" si="5"/>
        <v>7.591023329676122E-3</v>
      </c>
      <c r="I9" s="60">
        <v>1.9204000000000001</v>
      </c>
      <c r="J9" s="59">
        <f t="shared" si="0"/>
        <v>-73.276669999999967</v>
      </c>
      <c r="K9" s="59">
        <f t="shared" si="1"/>
        <v>-183.68511999999998</v>
      </c>
      <c r="N9" s="30"/>
      <c r="O9" s="30"/>
    </row>
    <row r="10" spans="1:15" x14ac:dyDescent="0.25">
      <c r="A10" s="26" t="s">
        <v>28</v>
      </c>
      <c r="B10" s="27">
        <f t="shared" si="2"/>
        <v>16.116275768379943</v>
      </c>
      <c r="C10" s="60">
        <v>22369.911680000001</v>
      </c>
      <c r="D10" s="27">
        <f t="shared" si="3"/>
        <v>18.766681432821645</v>
      </c>
      <c r="E10" s="60">
        <v>19292.90177</v>
      </c>
      <c r="F10" s="27">
        <f t="shared" si="4"/>
        <v>7.9055268869223347</v>
      </c>
      <c r="G10" s="60">
        <v>2469.1214799999998</v>
      </c>
      <c r="H10" s="27">
        <f t="shared" si="5"/>
        <v>2.9047803390690103</v>
      </c>
      <c r="I10" s="60">
        <v>734.86009999999999</v>
      </c>
      <c r="J10" s="59">
        <f t="shared" si="0"/>
        <v>-19900.790200000003</v>
      </c>
      <c r="K10" s="59">
        <f t="shared" si="1"/>
        <v>-18558.041669999999</v>
      </c>
      <c r="N10" s="30"/>
      <c r="O10" s="30"/>
    </row>
    <row r="11" spans="1:15" x14ac:dyDescent="0.25">
      <c r="A11" s="26" t="s">
        <v>29</v>
      </c>
      <c r="B11" s="27">
        <f t="shared" si="2"/>
        <v>2.1839223492975806</v>
      </c>
      <c r="C11" s="60">
        <v>3031.3548100000003</v>
      </c>
      <c r="D11" s="27">
        <f t="shared" si="3"/>
        <v>2.7520397360205018</v>
      </c>
      <c r="E11" s="60">
        <v>2829.2073100000002</v>
      </c>
      <c r="F11" s="27">
        <f t="shared" si="4"/>
        <v>0.7724269406039207</v>
      </c>
      <c r="G11" s="60">
        <v>241.25095999999999</v>
      </c>
      <c r="H11" s="27">
        <f t="shared" si="5"/>
        <v>0.53921899772283965</v>
      </c>
      <c r="I11" s="60">
        <v>136.41325000000001</v>
      </c>
      <c r="J11" s="59">
        <f t="shared" si="0"/>
        <v>-2790.1038500000004</v>
      </c>
      <c r="K11" s="59">
        <f t="shared" si="1"/>
        <v>-2692.7940600000002</v>
      </c>
      <c r="N11" s="30"/>
      <c r="O11" s="30"/>
    </row>
    <row r="12" spans="1:15" x14ac:dyDescent="0.25">
      <c r="A12" s="26" t="s">
        <v>30</v>
      </c>
      <c r="B12" s="27">
        <f t="shared" si="2"/>
        <v>9.3185164301500298E-2</v>
      </c>
      <c r="C12" s="60">
        <v>129.34402</v>
      </c>
      <c r="D12" s="27">
        <f t="shared" si="3"/>
        <v>1.8902637437683389E-2</v>
      </c>
      <c r="E12" s="60">
        <v>19.432669999999998</v>
      </c>
      <c r="F12" s="27">
        <f t="shared" si="4"/>
        <v>7.4250024635678811E-3</v>
      </c>
      <c r="G12" s="60">
        <v>2.3190399999999998</v>
      </c>
      <c r="H12" s="27">
        <f t="shared" si="5"/>
        <v>2.1258462402467232E-2</v>
      </c>
      <c r="I12" s="60">
        <v>5.3780299999999999</v>
      </c>
      <c r="J12" s="59">
        <f t="shared" si="0"/>
        <v>-127.02498</v>
      </c>
      <c r="K12" s="59">
        <f t="shared" si="1"/>
        <v>-14.054639999999999</v>
      </c>
      <c r="N12" s="30"/>
      <c r="O12" s="30"/>
    </row>
    <row r="13" spans="1:15" x14ac:dyDescent="0.25">
      <c r="A13" s="26" t="s">
        <v>31</v>
      </c>
      <c r="B13" s="27">
        <f t="shared" si="2"/>
        <v>1.0110613402544293</v>
      </c>
      <c r="C13" s="60">
        <v>1403.38582</v>
      </c>
      <c r="D13" s="27">
        <f t="shared" si="3"/>
        <v>1.520861240925595</v>
      </c>
      <c r="E13" s="60">
        <v>1563.5064</v>
      </c>
      <c r="F13" s="27">
        <f t="shared" si="4"/>
        <v>0.71619835721826908</v>
      </c>
      <c r="G13" s="60">
        <v>223.68917000000002</v>
      </c>
      <c r="H13" s="27">
        <f t="shared" si="5"/>
        <v>0.23926424079899833</v>
      </c>
      <c r="I13" s="60">
        <v>60.529789999999998</v>
      </c>
      <c r="J13" s="59">
        <f t="shared" si="0"/>
        <v>-1179.6966499999999</v>
      </c>
      <c r="K13" s="59">
        <f t="shared" si="1"/>
        <v>-1502.9766099999999</v>
      </c>
      <c r="N13" s="30"/>
      <c r="O13" s="30"/>
    </row>
    <row r="14" spans="1:15" x14ac:dyDescent="0.25">
      <c r="A14" s="26" t="s">
        <v>32</v>
      </c>
      <c r="B14" s="27">
        <f t="shared" si="2"/>
        <v>10.660062567237528</v>
      </c>
      <c r="C14" s="60">
        <v>14796.511400000001</v>
      </c>
      <c r="D14" s="27">
        <f t="shared" si="3"/>
        <v>12.970914925502647</v>
      </c>
      <c r="E14" s="60">
        <v>13334.62117</v>
      </c>
      <c r="F14" s="27">
        <f t="shared" si="4"/>
        <v>6.5296156328324546</v>
      </c>
      <c r="G14" s="60">
        <v>2039.3851599999998</v>
      </c>
      <c r="H14" s="27">
        <f t="shared" si="5"/>
        <v>4.7543428182607213E-2</v>
      </c>
      <c r="I14" s="60">
        <v>12.02768</v>
      </c>
      <c r="J14" s="59">
        <f t="shared" si="0"/>
        <v>-12757.126240000001</v>
      </c>
      <c r="K14" s="59">
        <f t="shared" si="1"/>
        <v>-13322.593490000001</v>
      </c>
      <c r="N14" s="30"/>
      <c r="O14" s="30"/>
    </row>
    <row r="15" spans="1:15" x14ac:dyDescent="0.25">
      <c r="A15" s="26" t="s">
        <v>33</v>
      </c>
      <c r="B15" s="27">
        <f t="shared" si="2"/>
        <v>0.15276474229643119</v>
      </c>
      <c r="C15" s="60">
        <v>212.04239999999999</v>
      </c>
      <c r="D15" s="27">
        <f t="shared" si="3"/>
        <v>0.30871260592745453</v>
      </c>
      <c r="E15" s="60">
        <v>317.36894999999998</v>
      </c>
      <c r="F15" s="27">
        <f t="shared" si="4"/>
        <v>6.510321333102459E-2</v>
      </c>
      <c r="G15" s="60">
        <v>20.333590000000001</v>
      </c>
      <c r="H15" s="27">
        <f t="shared" si="5"/>
        <v>0.13983578868594504</v>
      </c>
      <c r="I15" s="60">
        <v>35.376080000000002</v>
      </c>
      <c r="J15" s="59">
        <f t="shared" si="0"/>
        <v>-191.70880999999997</v>
      </c>
      <c r="K15" s="59">
        <f t="shared" si="1"/>
        <v>-281.99286999999998</v>
      </c>
      <c r="N15" s="30"/>
      <c r="O15" s="30"/>
    </row>
    <row r="16" spans="1:15" x14ac:dyDescent="0.25">
      <c r="A16" s="26" t="s">
        <v>34</v>
      </c>
      <c r="B16" s="27">
        <f t="shared" si="2"/>
        <v>1.1722719017241627</v>
      </c>
      <c r="C16" s="60">
        <v>1627.15129</v>
      </c>
      <c r="D16" s="27">
        <f t="shared" si="3"/>
        <v>2.8838816797248437</v>
      </c>
      <c r="E16" s="60">
        <v>2964.7461200000002</v>
      </c>
      <c r="F16" s="27">
        <f t="shared" si="4"/>
        <v>1.2251308494755346</v>
      </c>
      <c r="G16" s="60">
        <v>382.64330000000001</v>
      </c>
      <c r="H16" s="27">
        <f t="shared" si="5"/>
        <v>5.9674375196038607</v>
      </c>
      <c r="I16" s="60">
        <v>1509.6603600000001</v>
      </c>
      <c r="J16" s="59">
        <f t="shared" si="0"/>
        <v>-1244.5079900000001</v>
      </c>
      <c r="K16" s="59">
        <f t="shared" si="1"/>
        <v>-1455.0857600000002</v>
      </c>
      <c r="N16" s="30"/>
      <c r="O16" s="30"/>
    </row>
    <row r="17" spans="1:15" x14ac:dyDescent="0.25">
      <c r="A17" s="26" t="s">
        <v>35</v>
      </c>
      <c r="B17" s="27">
        <f t="shared" si="2"/>
        <v>0.9756519054639633</v>
      </c>
      <c r="C17" s="60">
        <v>1354.2363799999998</v>
      </c>
      <c r="D17" s="27">
        <f t="shared" si="3"/>
        <v>0.70845711473572837</v>
      </c>
      <c r="E17" s="60">
        <v>728.32235000000003</v>
      </c>
      <c r="F17" s="27">
        <f t="shared" si="4"/>
        <v>1.6829459150899131E-2</v>
      </c>
      <c r="G17" s="60">
        <v>5.2563199999999997</v>
      </c>
      <c r="H17" s="27">
        <f t="shared" si="5"/>
        <v>3.2366480679730331E-2</v>
      </c>
      <c r="I17" s="60">
        <v>8.1881699999999995</v>
      </c>
      <c r="J17" s="59">
        <f t="shared" si="0"/>
        <v>-1348.9800599999999</v>
      </c>
      <c r="K17" s="59">
        <f t="shared" si="1"/>
        <v>-720.13418000000001</v>
      </c>
      <c r="N17" s="30"/>
      <c r="O17" s="30"/>
    </row>
    <row r="18" spans="1:15" x14ac:dyDescent="0.25">
      <c r="A18" s="26" t="s">
        <v>36</v>
      </c>
      <c r="B18" s="27">
        <f t="shared" si="2"/>
        <v>7.1450524972508447</v>
      </c>
      <c r="C18" s="60">
        <v>9917.5638099999996</v>
      </c>
      <c r="D18" s="27">
        <f t="shared" si="3"/>
        <v>4.8067562708334641</v>
      </c>
      <c r="E18" s="60">
        <v>4941.53838</v>
      </c>
      <c r="F18" s="27">
        <f t="shared" si="4"/>
        <v>4.223597183237537</v>
      </c>
      <c r="G18" s="60">
        <v>1319.14984</v>
      </c>
      <c r="H18" s="27">
        <f t="shared" si="5"/>
        <v>4.4106462717125501</v>
      </c>
      <c r="I18" s="60">
        <v>1115.81861</v>
      </c>
      <c r="J18" s="59">
        <f t="shared" si="0"/>
        <v>-8598.4139699999996</v>
      </c>
      <c r="K18" s="59">
        <f t="shared" si="1"/>
        <v>-3825.7197699999997</v>
      </c>
      <c r="N18" s="30"/>
      <c r="O18" s="30"/>
    </row>
    <row r="19" spans="1:15" x14ac:dyDescent="0.25">
      <c r="A19" s="26" t="s">
        <v>37</v>
      </c>
      <c r="B19" s="27">
        <f t="shared" si="2"/>
        <v>0.23975291834165904</v>
      </c>
      <c r="C19" s="60">
        <v>332.78479999999996</v>
      </c>
      <c r="D19" s="27">
        <f t="shared" si="3"/>
        <v>0.45693568046270189</v>
      </c>
      <c r="E19" s="60">
        <v>469.74821999999995</v>
      </c>
      <c r="F19" s="27">
        <f t="shared" si="4"/>
        <v>1.4789555755706136E-3</v>
      </c>
      <c r="G19" s="60">
        <v>0.46192</v>
      </c>
      <c r="H19" s="27">
        <f t="shared" si="5"/>
        <v>2.1273759871893315E-3</v>
      </c>
      <c r="I19" s="60">
        <v>0.53819000000000006</v>
      </c>
      <c r="J19" s="59">
        <f t="shared" si="0"/>
        <v>-332.32287999999994</v>
      </c>
      <c r="K19" s="59">
        <f t="shared" si="1"/>
        <v>-469.21002999999996</v>
      </c>
      <c r="N19" s="30"/>
      <c r="O19" s="30"/>
    </row>
    <row r="20" spans="1:15" s="15" customFormat="1" x14ac:dyDescent="0.25">
      <c r="A20" s="26" t="s">
        <v>183</v>
      </c>
      <c r="B20" s="27">
        <f t="shared" si="2"/>
        <v>0.9164854662633013</v>
      </c>
      <c r="C20" s="60">
        <v>1272.1114499999999</v>
      </c>
      <c r="D20" s="27">
        <f t="shared" si="3"/>
        <v>0.69367149553843599</v>
      </c>
      <c r="E20" s="60">
        <v>713.12214000000006</v>
      </c>
      <c r="F20" s="27">
        <f t="shared" si="4"/>
        <v>1.0585290909071297</v>
      </c>
      <c r="G20" s="60">
        <v>330.60881999999998</v>
      </c>
      <c r="H20" s="27">
        <f t="shared" si="5"/>
        <v>0.86911679203689285</v>
      </c>
      <c r="I20" s="60">
        <v>219.87179</v>
      </c>
      <c r="J20" s="59">
        <f t="shared" si="0"/>
        <v>-941.50262999999995</v>
      </c>
      <c r="K20" s="59">
        <f t="shared" si="1"/>
        <v>-493.25035000000003</v>
      </c>
      <c r="N20" s="30"/>
      <c r="O20" s="30"/>
    </row>
    <row r="21" spans="1:15" x14ac:dyDescent="0.25">
      <c r="A21" s="28"/>
      <c r="B21" s="29"/>
      <c r="C21" s="15"/>
      <c r="D21" s="29"/>
      <c r="E21" s="15"/>
      <c r="F21" s="29"/>
      <c r="G21" s="15"/>
      <c r="H21" s="30"/>
      <c r="I21" s="15"/>
      <c r="J21" s="15"/>
      <c r="K21" s="15"/>
    </row>
    <row r="22" spans="1:15" x14ac:dyDescent="0.25">
      <c r="A22" s="13" t="s">
        <v>18</v>
      </c>
      <c r="B22" s="29"/>
      <c r="C22" s="15"/>
      <c r="D22" s="15"/>
      <c r="E22" s="15"/>
      <c r="F22" s="15"/>
      <c r="G22" s="15"/>
      <c r="H22" s="15"/>
      <c r="I22" s="15"/>
      <c r="J22" s="15"/>
      <c r="K22" s="15"/>
    </row>
    <row r="23" spans="1:15" x14ac:dyDescent="0.25">
      <c r="B23" s="15"/>
      <c r="C23" s="30"/>
      <c r="D23" s="30"/>
      <c r="E23" s="30"/>
      <c r="F23" s="30"/>
      <c r="G23" s="30"/>
      <c r="H23" s="30"/>
      <c r="I23" s="30"/>
      <c r="J23" s="30"/>
      <c r="K23" s="30"/>
    </row>
    <row r="24" spans="1:15" x14ac:dyDescent="0.25">
      <c r="A24" s="57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5" x14ac:dyDescent="0.25">
      <c r="A25" s="57"/>
      <c r="B25" s="57"/>
      <c r="C25" s="57"/>
      <c r="D25" s="57"/>
      <c r="E25" s="57"/>
      <c r="F25" s="57"/>
      <c r="G25" s="57"/>
      <c r="H25" s="57"/>
    </row>
    <row r="26" spans="1:15" x14ac:dyDescent="0.25">
      <c r="A26" s="57"/>
      <c r="I26" s="30"/>
      <c r="J26" s="30"/>
      <c r="K26" s="30"/>
      <c r="L26" s="30"/>
    </row>
    <row r="27" spans="1:15" x14ac:dyDescent="0.25">
      <c r="A27" s="57"/>
      <c r="I27" s="30"/>
      <c r="J27" s="30"/>
      <c r="K27" s="30"/>
      <c r="L27" s="30"/>
    </row>
    <row r="28" spans="1:15" x14ac:dyDescent="0.25">
      <c r="A28" s="57"/>
      <c r="I28" s="30"/>
      <c r="J28" s="30"/>
      <c r="K28" s="30"/>
      <c r="L28" s="30"/>
    </row>
    <row r="29" spans="1:15" x14ac:dyDescent="0.25">
      <c r="A29" s="57"/>
      <c r="I29" s="30"/>
      <c r="J29" s="30"/>
      <c r="K29" s="30"/>
      <c r="L29" s="30"/>
    </row>
    <row r="30" spans="1:15" x14ac:dyDescent="0.25">
      <c r="A30" s="57"/>
      <c r="I30" s="30"/>
      <c r="J30" s="30"/>
      <c r="K30" s="30"/>
      <c r="L30" s="30"/>
    </row>
    <row r="31" spans="1:15" x14ac:dyDescent="0.25">
      <c r="A31" s="57"/>
      <c r="I31" s="30"/>
      <c r="J31" s="30"/>
      <c r="K31" s="30"/>
      <c r="L31" s="30"/>
    </row>
    <row r="32" spans="1:15" x14ac:dyDescent="0.25">
      <c r="A32" s="57"/>
      <c r="I32" s="30"/>
      <c r="J32" s="30"/>
      <c r="K32" s="30"/>
      <c r="L32" s="30"/>
    </row>
    <row r="33" spans="1:12" x14ac:dyDescent="0.25">
      <c r="A33" s="57"/>
      <c r="I33" s="30"/>
      <c r="J33" s="30"/>
      <c r="K33" s="30"/>
      <c r="L33" s="30"/>
    </row>
    <row r="34" spans="1:12" x14ac:dyDescent="0.25">
      <c r="A34" s="57"/>
      <c r="I34" s="30"/>
      <c r="J34" s="30"/>
      <c r="K34" s="30"/>
      <c r="L34" s="30"/>
    </row>
    <row r="35" spans="1:12" x14ac:dyDescent="0.25">
      <c r="A35" s="57"/>
      <c r="I35" s="30"/>
      <c r="J35" s="30"/>
      <c r="K35" s="30"/>
      <c r="L35" s="30"/>
    </row>
    <row r="36" spans="1:12" x14ac:dyDescent="0.25">
      <c r="A36" s="57"/>
      <c r="I36" s="30"/>
      <c r="J36" s="30"/>
      <c r="K36" s="30"/>
      <c r="L36" s="30"/>
    </row>
    <row r="37" spans="1:12" x14ac:dyDescent="0.25">
      <c r="A37" s="57"/>
      <c r="I37" s="30"/>
      <c r="J37" s="30"/>
      <c r="K37" s="30"/>
      <c r="L37" s="30"/>
    </row>
    <row r="38" spans="1:12" x14ac:dyDescent="0.25">
      <c r="A38" s="57"/>
      <c r="I38" s="30"/>
      <c r="J38" s="30"/>
      <c r="K38" s="30"/>
      <c r="L38" s="30"/>
    </row>
    <row r="39" spans="1:12" x14ac:dyDescent="0.25">
      <c r="A39" s="57"/>
      <c r="I39" s="30"/>
      <c r="J39" s="30"/>
      <c r="K39" s="30"/>
      <c r="L39" s="30"/>
    </row>
    <row r="40" spans="1:12" x14ac:dyDescent="0.25">
      <c r="A40" s="57"/>
      <c r="B40" s="58"/>
      <c r="C40" s="58"/>
      <c r="D40" s="58"/>
      <c r="E40" s="58"/>
      <c r="F40" s="58"/>
      <c r="G40" s="58"/>
      <c r="H40" s="58"/>
      <c r="I40" s="30"/>
      <c r="J40" s="30"/>
      <c r="K40" s="30"/>
      <c r="L40" s="30"/>
    </row>
    <row r="41" spans="1:12" x14ac:dyDescent="0.25">
      <c r="A41" s="57"/>
      <c r="I41" s="30"/>
      <c r="J41" s="30"/>
      <c r="K41" s="30"/>
      <c r="L41" s="30"/>
    </row>
    <row r="42" spans="1:12" x14ac:dyDescent="0.25">
      <c r="A42" s="57"/>
      <c r="B42" s="58"/>
      <c r="C42" s="58"/>
      <c r="D42" s="58"/>
      <c r="E42" s="58"/>
      <c r="F42" s="58"/>
      <c r="G42" s="58"/>
      <c r="H42" s="58"/>
    </row>
    <row r="43" spans="1:12" x14ac:dyDescent="0.25">
      <c r="B43" s="15"/>
      <c r="C43" s="15"/>
      <c r="E43" s="15"/>
      <c r="G43" s="15"/>
    </row>
    <row r="44" spans="1:12" x14ac:dyDescent="0.25">
      <c r="C44" s="15"/>
      <c r="E44" s="15"/>
      <c r="G44" s="15"/>
    </row>
    <row r="45" spans="1:12" x14ac:dyDescent="0.25">
      <c r="E45" s="15"/>
      <c r="G45" s="15"/>
    </row>
    <row r="46" spans="1:12" x14ac:dyDescent="0.25">
      <c r="E46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19" workbookViewId="0">
      <selection activeCell="A44" sqref="A44"/>
    </sheetView>
  </sheetViews>
  <sheetFormatPr defaultRowHeight="15" x14ac:dyDescent="0.25"/>
  <cols>
    <col min="1" max="1" width="27.85546875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  <col min="9" max="9" width="17.5703125" customWidth="1"/>
  </cols>
  <sheetData>
    <row r="1" spans="1:18" x14ac:dyDescent="0.25">
      <c r="A1" s="89" t="s">
        <v>39</v>
      </c>
      <c r="B1" s="89"/>
      <c r="C1" s="89"/>
      <c r="D1" s="89"/>
      <c r="E1" s="89"/>
      <c r="F1" s="89"/>
      <c r="G1" s="89"/>
    </row>
    <row r="2" spans="1:18" x14ac:dyDescent="0.25">
      <c r="A2" s="90" t="s">
        <v>40</v>
      </c>
      <c r="B2" s="93" t="s">
        <v>2</v>
      </c>
      <c r="C2" s="93"/>
      <c r="D2" s="93" t="s">
        <v>3</v>
      </c>
      <c r="E2" s="93"/>
      <c r="F2" s="93" t="s">
        <v>5</v>
      </c>
      <c r="G2" s="93"/>
    </row>
    <row r="3" spans="1:18" x14ac:dyDescent="0.25">
      <c r="A3" s="91"/>
      <c r="B3" s="88" t="s">
        <v>38</v>
      </c>
      <c r="C3" s="88" t="s">
        <v>181</v>
      </c>
      <c r="D3" s="88" t="s">
        <v>38</v>
      </c>
      <c r="E3" s="88" t="s">
        <v>181</v>
      </c>
      <c r="F3" s="88" t="s">
        <v>38</v>
      </c>
      <c r="G3" s="88" t="s">
        <v>181</v>
      </c>
      <c r="I3" s="63"/>
      <c r="J3" s="63"/>
      <c r="K3" s="63"/>
      <c r="L3" s="63"/>
      <c r="M3" s="63"/>
    </row>
    <row r="4" spans="1:18" x14ac:dyDescent="0.25">
      <c r="A4" s="92"/>
      <c r="B4" s="88"/>
      <c r="C4" s="88"/>
      <c r="D4" s="88"/>
      <c r="E4" s="88"/>
      <c r="F4" s="88"/>
      <c r="G4" s="88"/>
      <c r="I4" s="63"/>
      <c r="J4" s="63"/>
      <c r="K4" s="63"/>
      <c r="L4" s="63"/>
      <c r="M4" s="63"/>
    </row>
    <row r="5" spans="1:18" x14ac:dyDescent="0.25">
      <c r="A5" s="49" t="s">
        <v>24</v>
      </c>
      <c r="B5" s="62">
        <v>138803.23222000001</v>
      </c>
      <c r="C5" s="62">
        <v>102804.0138</v>
      </c>
      <c r="D5" s="62">
        <v>31232.851589999998</v>
      </c>
      <c r="E5" s="62">
        <v>25298.301910000002</v>
      </c>
      <c r="F5" s="62">
        <f>D5-B5</f>
        <v>-107570.38063</v>
      </c>
      <c r="G5" s="62">
        <f>E5-C5</f>
        <v>-77505.711890000006</v>
      </c>
      <c r="I5" s="58"/>
      <c r="J5" s="30"/>
      <c r="K5" s="30"/>
      <c r="L5" s="30"/>
      <c r="M5" s="30"/>
      <c r="N5" s="30"/>
      <c r="O5" s="30"/>
      <c r="P5" s="30"/>
      <c r="Q5" s="30"/>
      <c r="R5" s="30"/>
    </row>
    <row r="6" spans="1:18" x14ac:dyDescent="0.25">
      <c r="A6" s="49" t="s">
        <v>184</v>
      </c>
      <c r="B6" s="62">
        <v>65372.142420000004</v>
      </c>
      <c r="C6" s="62">
        <v>41611.967039999996</v>
      </c>
      <c r="D6" s="62">
        <v>14693.96672</v>
      </c>
      <c r="E6" s="62">
        <v>10737.74742</v>
      </c>
      <c r="F6" s="62">
        <f t="shared" ref="F6:F41" si="0">D6-B6</f>
        <v>-50678.175700000007</v>
      </c>
      <c r="G6" s="62">
        <f t="shared" ref="G6:G41" si="1">E6-C6</f>
        <v>-30874.219619999996</v>
      </c>
      <c r="I6" s="58"/>
    </row>
    <row r="7" spans="1:18" x14ac:dyDescent="0.25">
      <c r="A7" s="50" t="s">
        <v>41</v>
      </c>
      <c r="B7" s="60">
        <v>2309.62012</v>
      </c>
      <c r="C7" s="60">
        <v>1195.02953</v>
      </c>
      <c r="D7" s="60">
        <v>29.663169999999997</v>
      </c>
      <c r="E7" s="60">
        <v>94.361080000000001</v>
      </c>
      <c r="F7" s="60">
        <f t="shared" si="0"/>
        <v>-2279.9569500000002</v>
      </c>
      <c r="G7" s="60">
        <f t="shared" si="1"/>
        <v>-1100.6684500000001</v>
      </c>
      <c r="I7" s="58"/>
    </row>
    <row r="8" spans="1:18" x14ac:dyDescent="0.25">
      <c r="A8" s="50" t="s">
        <v>42</v>
      </c>
      <c r="B8" s="60">
        <v>1249.9310700000001</v>
      </c>
      <c r="C8" s="60">
        <v>692.41688999999997</v>
      </c>
      <c r="D8" s="60">
        <v>48.603850000000001</v>
      </c>
      <c r="E8" s="60">
        <v>60.394769999999994</v>
      </c>
      <c r="F8" s="60">
        <f t="shared" si="0"/>
        <v>-1201.3272200000001</v>
      </c>
      <c r="G8" s="60">
        <f t="shared" si="1"/>
        <v>-632.02211999999997</v>
      </c>
      <c r="I8" s="58"/>
    </row>
    <row r="9" spans="1:18" x14ac:dyDescent="0.25">
      <c r="A9" s="50" t="s">
        <v>43</v>
      </c>
      <c r="B9" s="60">
        <v>643.36473000000001</v>
      </c>
      <c r="C9" s="60">
        <v>387.48803000000004</v>
      </c>
      <c r="D9" s="60">
        <v>31.388000000000002</v>
      </c>
      <c r="E9" s="60">
        <v>83.737920000000003</v>
      </c>
      <c r="F9" s="60">
        <f t="shared" si="0"/>
        <v>-611.97672999999998</v>
      </c>
      <c r="G9" s="60">
        <f t="shared" si="1"/>
        <v>-303.75011000000006</v>
      </c>
      <c r="I9" s="58"/>
    </row>
    <row r="10" spans="1:18" x14ac:dyDescent="0.25">
      <c r="A10" s="50" t="s">
        <v>44</v>
      </c>
      <c r="B10" s="60">
        <v>2108.4766500000001</v>
      </c>
      <c r="C10" s="60">
        <v>1370.4642200000001</v>
      </c>
      <c r="D10" s="60">
        <v>1602.6031699999999</v>
      </c>
      <c r="E10" s="60">
        <v>1280.0547199999999</v>
      </c>
      <c r="F10" s="60">
        <f t="shared" si="0"/>
        <v>-505.8734800000002</v>
      </c>
      <c r="G10" s="60">
        <f t="shared" si="1"/>
        <v>-90.409500000000207</v>
      </c>
      <c r="I10" s="58"/>
    </row>
    <row r="11" spans="1:18" x14ac:dyDescent="0.25">
      <c r="A11" s="50" t="s">
        <v>45</v>
      </c>
      <c r="B11" s="60">
        <v>241.10291000000001</v>
      </c>
      <c r="C11" s="60">
        <v>413.49371000000002</v>
      </c>
      <c r="D11" s="60">
        <v>393.82895000000002</v>
      </c>
      <c r="E11" s="60">
        <v>222.75</v>
      </c>
      <c r="F11" s="60">
        <f t="shared" si="0"/>
        <v>152.72604000000001</v>
      </c>
      <c r="G11" s="60">
        <f t="shared" si="1"/>
        <v>-190.74371000000002</v>
      </c>
      <c r="I11" s="58"/>
    </row>
    <row r="12" spans="1:18" x14ac:dyDescent="0.25">
      <c r="A12" s="50" t="s">
        <v>46</v>
      </c>
      <c r="B12" s="60">
        <v>9.5180100000000003</v>
      </c>
      <c r="C12" s="60">
        <v>13.167440000000001</v>
      </c>
      <c r="D12" s="60">
        <v>0</v>
      </c>
      <c r="E12" s="60">
        <v>11.115</v>
      </c>
      <c r="F12" s="60">
        <f t="shared" si="0"/>
        <v>-9.5180100000000003</v>
      </c>
      <c r="G12" s="60">
        <f t="shared" si="1"/>
        <v>-2.0524400000000007</v>
      </c>
      <c r="I12" s="58"/>
    </row>
    <row r="13" spans="1:18" x14ac:dyDescent="0.25">
      <c r="A13" s="50" t="s">
        <v>47</v>
      </c>
      <c r="B13" s="60">
        <v>339.70486999999997</v>
      </c>
      <c r="C13" s="60">
        <v>154.98032999999998</v>
      </c>
      <c r="D13" s="60">
        <v>0</v>
      </c>
      <c r="E13" s="60">
        <v>0.158</v>
      </c>
      <c r="F13" s="60">
        <f t="shared" si="0"/>
        <v>-339.70486999999997</v>
      </c>
      <c r="G13" s="60">
        <f t="shared" si="1"/>
        <v>-154.82232999999999</v>
      </c>
      <c r="I13" s="58"/>
    </row>
    <row r="14" spans="1:18" x14ac:dyDescent="0.25">
      <c r="A14" s="50" t="s">
        <v>48</v>
      </c>
      <c r="B14" s="60">
        <v>2846.2036000000003</v>
      </c>
      <c r="C14" s="60">
        <v>1845.4451200000001</v>
      </c>
      <c r="D14" s="60">
        <v>1.36626</v>
      </c>
      <c r="E14" s="60">
        <v>82.040689999999998</v>
      </c>
      <c r="F14" s="60">
        <f t="shared" si="0"/>
        <v>-2844.8373400000005</v>
      </c>
      <c r="G14" s="60">
        <f t="shared" si="1"/>
        <v>-1763.40443</v>
      </c>
      <c r="I14" s="58"/>
    </row>
    <row r="15" spans="1:18" x14ac:dyDescent="0.25">
      <c r="A15" s="50" t="s">
        <v>49</v>
      </c>
      <c r="B15" s="60">
        <v>8921.7539800000013</v>
      </c>
      <c r="C15" s="60">
        <v>2751.5766600000002</v>
      </c>
      <c r="D15" s="60">
        <v>2.4726999999999997</v>
      </c>
      <c r="E15" s="60">
        <v>1031.11699</v>
      </c>
      <c r="F15" s="60">
        <f t="shared" si="0"/>
        <v>-8919.2812800000011</v>
      </c>
      <c r="G15" s="60">
        <f t="shared" si="1"/>
        <v>-1720.4596700000002</v>
      </c>
      <c r="I15" s="58"/>
    </row>
    <row r="16" spans="1:18" x14ac:dyDescent="0.25">
      <c r="A16" s="50" t="s">
        <v>50</v>
      </c>
      <c r="B16" s="60">
        <v>4942.2501900000007</v>
      </c>
      <c r="C16" s="60">
        <v>3056.5995800000001</v>
      </c>
      <c r="D16" s="60">
        <v>222.50011999999998</v>
      </c>
      <c r="E16" s="60">
        <v>58.630290000000002</v>
      </c>
      <c r="F16" s="60">
        <f t="shared" si="0"/>
        <v>-4719.750070000001</v>
      </c>
      <c r="G16" s="60">
        <f t="shared" si="1"/>
        <v>-2997.96929</v>
      </c>
      <c r="I16" s="58"/>
    </row>
    <row r="17" spans="1:9" x14ac:dyDescent="0.25">
      <c r="A17" s="50" t="s">
        <v>51</v>
      </c>
      <c r="B17" s="60">
        <v>445.25508000000002</v>
      </c>
      <c r="C17" s="60">
        <v>160.5891</v>
      </c>
      <c r="D17" s="60">
        <v>5</v>
      </c>
      <c r="E17" s="60">
        <v>7.3</v>
      </c>
      <c r="F17" s="60">
        <f t="shared" si="0"/>
        <v>-440.25508000000002</v>
      </c>
      <c r="G17" s="60">
        <f t="shared" si="1"/>
        <v>-153.28909999999999</v>
      </c>
      <c r="I17" s="58"/>
    </row>
    <row r="18" spans="1:9" x14ac:dyDescent="0.25">
      <c r="A18" s="50" t="s">
        <v>52</v>
      </c>
      <c r="B18" s="60">
        <v>7384.8656300000002</v>
      </c>
      <c r="C18" s="60">
        <v>4715.7919299999994</v>
      </c>
      <c r="D18" s="60">
        <v>480.99630999999999</v>
      </c>
      <c r="E18" s="60">
        <v>1134.88869</v>
      </c>
      <c r="F18" s="60">
        <f t="shared" si="0"/>
        <v>-6903.8693199999998</v>
      </c>
      <c r="G18" s="60">
        <f t="shared" si="1"/>
        <v>-3580.9032399999996</v>
      </c>
      <c r="I18" s="58"/>
    </row>
    <row r="19" spans="1:9" x14ac:dyDescent="0.25">
      <c r="A19" s="50" t="s">
        <v>53</v>
      </c>
      <c r="B19" s="60">
        <v>12.497</v>
      </c>
      <c r="C19" s="60">
        <v>6.8706499999999995</v>
      </c>
      <c r="D19" s="60">
        <v>18.353999999999999</v>
      </c>
      <c r="E19" s="60">
        <v>13.80866</v>
      </c>
      <c r="F19" s="60">
        <f t="shared" si="0"/>
        <v>5.8569999999999993</v>
      </c>
      <c r="G19" s="60">
        <f t="shared" si="1"/>
        <v>6.9380100000000002</v>
      </c>
      <c r="I19" s="58"/>
    </row>
    <row r="20" spans="1:9" x14ac:dyDescent="0.25">
      <c r="A20" s="50" t="s">
        <v>54</v>
      </c>
      <c r="B20" s="60">
        <v>65.020679999999999</v>
      </c>
      <c r="C20" s="60">
        <v>16.466650000000001</v>
      </c>
      <c r="D20" s="60">
        <v>0</v>
      </c>
      <c r="E20" s="60">
        <v>0</v>
      </c>
      <c r="F20" s="60">
        <f t="shared" si="0"/>
        <v>-65.020679999999999</v>
      </c>
      <c r="G20" s="60">
        <f t="shared" si="1"/>
        <v>-16.466650000000001</v>
      </c>
      <c r="I20" s="58"/>
    </row>
    <row r="21" spans="1:9" x14ac:dyDescent="0.25">
      <c r="A21" s="50" t="s">
        <v>55</v>
      </c>
      <c r="B21" s="60">
        <v>15.81964</v>
      </c>
      <c r="C21" s="60">
        <v>25.34497</v>
      </c>
      <c r="D21" s="60">
        <v>45.463749999999997</v>
      </c>
      <c r="E21" s="60">
        <v>0</v>
      </c>
      <c r="F21" s="60">
        <f t="shared" si="0"/>
        <v>29.644109999999998</v>
      </c>
      <c r="G21" s="60">
        <f t="shared" si="1"/>
        <v>-25.34497</v>
      </c>
      <c r="I21" s="58"/>
    </row>
    <row r="22" spans="1:9" x14ac:dyDescent="0.25">
      <c r="A22" s="50" t="s">
        <v>56</v>
      </c>
      <c r="B22" s="60">
        <v>29.080909999999999</v>
      </c>
      <c r="C22" s="60">
        <v>11.39546</v>
      </c>
      <c r="D22" s="60">
        <v>0</v>
      </c>
      <c r="E22" s="60">
        <v>19.34712</v>
      </c>
      <c r="F22" s="60">
        <f t="shared" si="0"/>
        <v>-29.080909999999999</v>
      </c>
      <c r="G22" s="60">
        <f t="shared" si="1"/>
        <v>7.9516600000000004</v>
      </c>
      <c r="I22" s="58"/>
    </row>
    <row r="23" spans="1:9" x14ac:dyDescent="0.25">
      <c r="A23" s="50" t="s">
        <v>57</v>
      </c>
      <c r="B23" s="60">
        <v>1161.9007300000001</v>
      </c>
      <c r="C23" s="60">
        <v>802.68101999999999</v>
      </c>
      <c r="D23" s="60">
        <v>2997.0168599999997</v>
      </c>
      <c r="E23" s="60">
        <v>633.90143</v>
      </c>
      <c r="F23" s="60">
        <f t="shared" si="0"/>
        <v>1835.1161299999997</v>
      </c>
      <c r="G23" s="60">
        <f t="shared" si="1"/>
        <v>-168.77958999999998</v>
      </c>
      <c r="I23" s="58"/>
    </row>
    <row r="24" spans="1:9" x14ac:dyDescent="0.25">
      <c r="A24" s="50" t="s">
        <v>58</v>
      </c>
      <c r="B24" s="60">
        <v>3.4936799999999999</v>
      </c>
      <c r="C24" s="60">
        <v>0</v>
      </c>
      <c r="D24" s="60">
        <v>61.95</v>
      </c>
      <c r="E24" s="60">
        <v>20.65</v>
      </c>
      <c r="F24" s="60">
        <f t="shared" si="0"/>
        <v>58.456320000000005</v>
      </c>
      <c r="G24" s="60">
        <f t="shared" si="1"/>
        <v>20.65</v>
      </c>
      <c r="I24" s="58"/>
    </row>
    <row r="25" spans="1:9" x14ac:dyDescent="0.25">
      <c r="A25" s="50" t="s">
        <v>59</v>
      </c>
      <c r="B25" s="60">
        <v>12814.921130000001</v>
      </c>
      <c r="C25" s="60">
        <v>10240.38459</v>
      </c>
      <c r="D25" s="60">
        <v>1332.53979</v>
      </c>
      <c r="E25" s="60">
        <v>1244.5356899999999</v>
      </c>
      <c r="F25" s="60">
        <f t="shared" si="0"/>
        <v>-11482.38134</v>
      </c>
      <c r="G25" s="60">
        <f t="shared" si="1"/>
        <v>-8995.848899999999</v>
      </c>
      <c r="I25" s="58"/>
    </row>
    <row r="26" spans="1:9" x14ac:dyDescent="0.25">
      <c r="A26" s="50" t="s">
        <v>60</v>
      </c>
      <c r="B26" s="60">
        <v>1971.5403899999999</v>
      </c>
      <c r="C26" s="60">
        <v>1915.8568600000001</v>
      </c>
      <c r="D26" s="60">
        <v>886.97106999999994</v>
      </c>
      <c r="E26" s="60">
        <v>1124.8467900000001</v>
      </c>
      <c r="F26" s="60">
        <f t="shared" si="0"/>
        <v>-1084.5693200000001</v>
      </c>
      <c r="G26" s="60">
        <f t="shared" si="1"/>
        <v>-791.01007000000004</v>
      </c>
      <c r="I26" s="58"/>
    </row>
    <row r="27" spans="1:9" x14ac:dyDescent="0.25">
      <c r="A27" s="50" t="s">
        <v>61</v>
      </c>
      <c r="B27" s="60">
        <v>238.09853000000001</v>
      </c>
      <c r="C27" s="60">
        <v>174.79881</v>
      </c>
      <c r="D27" s="60">
        <v>0</v>
      </c>
      <c r="E27" s="60">
        <v>1.3190500000000001</v>
      </c>
      <c r="F27" s="60">
        <f t="shared" si="0"/>
        <v>-238.09853000000001</v>
      </c>
      <c r="G27" s="60">
        <f t="shared" si="1"/>
        <v>-173.47976</v>
      </c>
      <c r="I27" s="58"/>
    </row>
    <row r="28" spans="1:9" x14ac:dyDescent="0.25">
      <c r="A28" s="50" t="s">
        <v>62</v>
      </c>
      <c r="B28" s="60">
        <v>8226.0174999999999</v>
      </c>
      <c r="C28" s="60">
        <v>6141.7094699999998</v>
      </c>
      <c r="D28" s="60">
        <v>253.60973000000001</v>
      </c>
      <c r="E28" s="60">
        <v>175.66523999999998</v>
      </c>
      <c r="F28" s="60">
        <f t="shared" si="0"/>
        <v>-7972.4077699999998</v>
      </c>
      <c r="G28" s="60">
        <f t="shared" si="1"/>
        <v>-5966.0442299999995</v>
      </c>
      <c r="I28" s="58"/>
    </row>
    <row r="29" spans="1:9" x14ac:dyDescent="0.25">
      <c r="A29" s="50" t="s">
        <v>63</v>
      </c>
      <c r="B29" s="60">
        <v>1879.8037199999999</v>
      </c>
      <c r="C29" s="60">
        <v>686.26119999999992</v>
      </c>
      <c r="D29" s="60">
        <v>66.384710000000013</v>
      </c>
      <c r="E29" s="60">
        <v>15.96907</v>
      </c>
      <c r="F29" s="60">
        <f t="shared" si="0"/>
        <v>-1813.4190099999998</v>
      </c>
      <c r="G29" s="60">
        <f t="shared" si="1"/>
        <v>-670.29212999999993</v>
      </c>
      <c r="I29" s="58"/>
    </row>
    <row r="30" spans="1:9" x14ac:dyDescent="0.25">
      <c r="A30" s="50" t="s">
        <v>64</v>
      </c>
      <c r="B30" s="60">
        <v>333.18352000000004</v>
      </c>
      <c r="C30" s="60">
        <v>262.95115999999996</v>
      </c>
      <c r="D30" s="60">
        <v>7.7560000000000004E-2</v>
      </c>
      <c r="E30" s="60">
        <v>6.6596099999999998</v>
      </c>
      <c r="F30" s="60">
        <f t="shared" si="0"/>
        <v>-333.10596000000004</v>
      </c>
      <c r="G30" s="60">
        <f t="shared" si="1"/>
        <v>-256.29154999999997</v>
      </c>
      <c r="I30" s="58"/>
    </row>
    <row r="31" spans="1:9" x14ac:dyDescent="0.25">
      <c r="A31" s="50" t="s">
        <v>65</v>
      </c>
      <c r="B31" s="60">
        <v>2596.0033100000001</v>
      </c>
      <c r="C31" s="60">
        <v>1884.53718</v>
      </c>
      <c r="D31" s="60">
        <v>5703.0938699999997</v>
      </c>
      <c r="E31" s="60">
        <v>2820.0582599999998</v>
      </c>
      <c r="F31" s="60">
        <f t="shared" si="0"/>
        <v>3107.0905599999996</v>
      </c>
      <c r="G31" s="60">
        <f t="shared" si="1"/>
        <v>935.52107999999976</v>
      </c>
      <c r="H31" s="29"/>
      <c r="I31" s="58"/>
    </row>
    <row r="32" spans="1:9" x14ac:dyDescent="0.25">
      <c r="A32" s="50" t="s">
        <v>66</v>
      </c>
      <c r="B32" s="60">
        <v>3793.3917700000002</v>
      </c>
      <c r="C32" s="60">
        <v>1787.5098899999998</v>
      </c>
      <c r="D32" s="60">
        <v>243.85992999999999</v>
      </c>
      <c r="E32" s="60">
        <v>392.09055000000001</v>
      </c>
      <c r="F32" s="60">
        <f t="shared" si="0"/>
        <v>-3549.5318400000001</v>
      </c>
      <c r="G32" s="60">
        <f t="shared" si="1"/>
        <v>-1395.4193399999999</v>
      </c>
      <c r="I32" s="58"/>
    </row>
    <row r="33" spans="1:9" x14ac:dyDescent="0.25">
      <c r="A33" s="50" t="s">
        <v>67</v>
      </c>
      <c r="B33" s="60">
        <v>789.32306999999992</v>
      </c>
      <c r="C33" s="60">
        <v>898.15658999999994</v>
      </c>
      <c r="D33" s="60">
        <v>266.22291999999999</v>
      </c>
      <c r="E33" s="60">
        <v>202.34779999999998</v>
      </c>
      <c r="F33" s="60">
        <f t="shared" si="0"/>
        <v>-523.10014999999999</v>
      </c>
      <c r="G33" s="60">
        <f t="shared" si="1"/>
        <v>-695.80878999999993</v>
      </c>
      <c r="I33" s="58"/>
    </row>
    <row r="34" spans="1:9" x14ac:dyDescent="0.25">
      <c r="A34" s="49" t="s">
        <v>68</v>
      </c>
      <c r="B34" s="62">
        <v>34133.66908</v>
      </c>
      <c r="C34" s="62">
        <v>29536.656260000003</v>
      </c>
      <c r="D34" s="62">
        <v>10811.261970000001</v>
      </c>
      <c r="E34" s="62">
        <v>10734.671470000001</v>
      </c>
      <c r="F34" s="62">
        <f t="shared" si="0"/>
        <v>-23322.40711</v>
      </c>
      <c r="G34" s="62">
        <f t="shared" si="1"/>
        <v>-18801.984790000002</v>
      </c>
      <c r="I34" s="58"/>
    </row>
    <row r="35" spans="1:9" x14ac:dyDescent="0.25">
      <c r="A35" s="50" t="s">
        <v>69</v>
      </c>
      <c r="B35" s="60">
        <v>2740.7931899999999</v>
      </c>
      <c r="C35" s="60">
        <v>1715.5844399999999</v>
      </c>
      <c r="D35" s="60">
        <v>812.41556000000003</v>
      </c>
      <c r="E35" s="60">
        <v>1173.78917</v>
      </c>
      <c r="F35" s="60">
        <f t="shared" si="0"/>
        <v>-1928.37763</v>
      </c>
      <c r="G35" s="60">
        <f t="shared" si="1"/>
        <v>-541.79526999999985</v>
      </c>
      <c r="I35" s="58"/>
    </row>
    <row r="36" spans="1:9" x14ac:dyDescent="0.25">
      <c r="A36" s="50" t="s">
        <v>70</v>
      </c>
      <c r="B36" s="60">
        <v>8240.6806300000007</v>
      </c>
      <c r="C36" s="60">
        <v>5956.0858899999994</v>
      </c>
      <c r="D36" s="60">
        <v>912.71554000000003</v>
      </c>
      <c r="E36" s="60">
        <v>1974.2172</v>
      </c>
      <c r="F36" s="60">
        <f t="shared" si="0"/>
        <v>-7327.9650900000006</v>
      </c>
      <c r="G36" s="60">
        <f t="shared" si="1"/>
        <v>-3981.8686899999993</v>
      </c>
      <c r="I36" s="58"/>
    </row>
    <row r="37" spans="1:9" x14ac:dyDescent="0.25">
      <c r="A37" s="50" t="s">
        <v>71</v>
      </c>
      <c r="B37" s="60">
        <v>2.2161200000000001</v>
      </c>
      <c r="C37" s="60">
        <v>6.0436699999999997</v>
      </c>
      <c r="D37" s="60">
        <v>0</v>
      </c>
      <c r="E37" s="60">
        <v>0</v>
      </c>
      <c r="F37" s="60">
        <f t="shared" si="0"/>
        <v>-2.2161200000000001</v>
      </c>
      <c r="G37" s="60">
        <f t="shared" si="1"/>
        <v>-6.0436699999999997</v>
      </c>
      <c r="I37" s="58"/>
    </row>
    <row r="38" spans="1:9" x14ac:dyDescent="0.25">
      <c r="A38" s="50" t="s">
        <v>72</v>
      </c>
      <c r="B38" s="60">
        <v>1414.81537</v>
      </c>
      <c r="C38" s="60">
        <v>1222.44244</v>
      </c>
      <c r="D38" s="60">
        <v>346.13435999999996</v>
      </c>
      <c r="E38" s="60">
        <v>281.99804</v>
      </c>
      <c r="F38" s="60">
        <f t="shared" si="0"/>
        <v>-1068.68101</v>
      </c>
      <c r="G38" s="60">
        <f t="shared" si="1"/>
        <v>-940.44440000000009</v>
      </c>
      <c r="I38" s="58"/>
    </row>
    <row r="39" spans="1:9" x14ac:dyDescent="0.25">
      <c r="A39" s="50" t="s">
        <v>73</v>
      </c>
      <c r="B39" s="60">
        <v>21504.79693</v>
      </c>
      <c r="C39" s="60">
        <v>20536.880829999998</v>
      </c>
      <c r="D39" s="60">
        <v>7330.4133300000003</v>
      </c>
      <c r="E39" s="60">
        <v>6050.25515</v>
      </c>
      <c r="F39" s="60">
        <f t="shared" si="0"/>
        <v>-14174.383600000001</v>
      </c>
      <c r="G39" s="60">
        <f t="shared" si="1"/>
        <v>-14486.625679999997</v>
      </c>
      <c r="I39" s="58"/>
    </row>
    <row r="40" spans="1:9" x14ac:dyDescent="0.25">
      <c r="A40" s="50" t="s">
        <v>74</v>
      </c>
      <c r="B40" s="60">
        <v>230.36684</v>
      </c>
      <c r="C40" s="60">
        <v>99.618990000000011</v>
      </c>
      <c r="D40" s="60">
        <v>1409.5831799999999</v>
      </c>
      <c r="E40" s="60">
        <v>1254.4119099999998</v>
      </c>
      <c r="F40" s="60">
        <f t="shared" si="0"/>
        <v>1179.2163399999999</v>
      </c>
      <c r="G40" s="60">
        <f t="shared" si="1"/>
        <v>1154.7929199999999</v>
      </c>
      <c r="I40" s="58"/>
    </row>
    <row r="41" spans="1:9" ht="24" x14ac:dyDescent="0.25">
      <c r="A41" s="61" t="s">
        <v>185</v>
      </c>
      <c r="B41" s="62">
        <f>B5-B6-B34</f>
        <v>39297.420720000002</v>
      </c>
      <c r="C41" s="62">
        <f t="shared" ref="C41:E41" si="2">C5-C6-C34</f>
        <v>31655.390500000001</v>
      </c>
      <c r="D41" s="62">
        <f t="shared" si="2"/>
        <v>5727.6228999999967</v>
      </c>
      <c r="E41" s="62">
        <f t="shared" si="2"/>
        <v>3825.8830200000011</v>
      </c>
      <c r="F41" s="62">
        <f t="shared" si="0"/>
        <v>-33569.797820000007</v>
      </c>
      <c r="G41" s="62">
        <f t="shared" si="1"/>
        <v>-27829.50748</v>
      </c>
      <c r="I41" s="58"/>
    </row>
    <row r="42" spans="1:9" x14ac:dyDescent="0.25">
      <c r="B42" s="30"/>
      <c r="C42" s="30"/>
      <c r="D42" s="30"/>
      <c r="E42" s="30"/>
      <c r="F42" s="30"/>
      <c r="G42" s="30"/>
    </row>
    <row r="44" spans="1:9" x14ac:dyDescent="0.25">
      <c r="A44" s="13" t="s">
        <v>18</v>
      </c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55" workbookViewId="0">
      <selection activeCell="A82" sqref="A82"/>
    </sheetView>
  </sheetViews>
  <sheetFormatPr defaultRowHeight="15" x14ac:dyDescent="0.25"/>
  <cols>
    <col min="1" max="1" width="33.140625" customWidth="1"/>
    <col min="2" max="2" width="12.28515625" customWidth="1"/>
    <col min="3" max="3" width="12" customWidth="1"/>
    <col min="4" max="4" width="12.42578125" style="70" customWidth="1"/>
    <col min="6" max="6" width="11.85546875" customWidth="1"/>
    <col min="7" max="7" width="12.140625" style="70" customWidth="1"/>
  </cols>
  <sheetData>
    <row r="1" spans="1:17" x14ac:dyDescent="0.25">
      <c r="A1" s="17" t="s">
        <v>75</v>
      </c>
      <c r="B1" s="33"/>
      <c r="C1" s="34"/>
      <c r="D1" s="66"/>
      <c r="E1" s="34"/>
      <c r="F1" s="34"/>
      <c r="G1" s="66"/>
    </row>
    <row r="2" spans="1:17" x14ac:dyDescent="0.25">
      <c r="A2" s="90" t="s">
        <v>76</v>
      </c>
      <c r="B2" s="86" t="s">
        <v>77</v>
      </c>
      <c r="C2" s="94"/>
      <c r="D2" s="95"/>
      <c r="E2" s="96" t="s">
        <v>78</v>
      </c>
      <c r="F2" s="97"/>
      <c r="G2" s="98"/>
    </row>
    <row r="3" spans="1:17" x14ac:dyDescent="0.25">
      <c r="A3" s="91"/>
      <c r="B3" s="99" t="s">
        <v>38</v>
      </c>
      <c r="C3" s="88" t="s">
        <v>181</v>
      </c>
      <c r="D3" s="67" t="s">
        <v>181</v>
      </c>
      <c r="E3" s="99" t="s">
        <v>38</v>
      </c>
      <c r="F3" s="88" t="s">
        <v>181</v>
      </c>
      <c r="G3" s="67" t="s">
        <v>181</v>
      </c>
      <c r="I3" t="s">
        <v>91</v>
      </c>
    </row>
    <row r="4" spans="1:17" x14ac:dyDescent="0.25">
      <c r="A4" s="92"/>
      <c r="B4" s="100"/>
      <c r="C4" s="88"/>
      <c r="D4" s="68" t="s">
        <v>38</v>
      </c>
      <c r="E4" s="100"/>
      <c r="F4" s="88"/>
      <c r="G4" s="68" t="s">
        <v>38</v>
      </c>
    </row>
    <row r="5" spans="1:17" x14ac:dyDescent="0.25">
      <c r="A5" s="37"/>
      <c r="B5" s="38" t="s">
        <v>23</v>
      </c>
      <c r="C5" s="38" t="s">
        <v>23</v>
      </c>
      <c r="D5" s="71" t="s">
        <v>79</v>
      </c>
      <c r="E5" s="38" t="s">
        <v>23</v>
      </c>
      <c r="F5" s="38" t="s">
        <v>23</v>
      </c>
      <c r="G5" s="69" t="s">
        <v>79</v>
      </c>
    </row>
    <row r="6" spans="1:17" x14ac:dyDescent="0.25">
      <c r="A6" s="31" t="s">
        <v>80</v>
      </c>
      <c r="B6" s="40">
        <f>B7+B18+B21+B31+B36+B40+B50+B60+B70</f>
        <v>138803.23222000001</v>
      </c>
      <c r="C6" s="40">
        <f t="shared" ref="C6:F6" si="0">C7+C18+C21+C31+C36+C40+C50+C60+C70</f>
        <v>102804.01379999996</v>
      </c>
      <c r="D6" s="77">
        <f>C6/B6*100</f>
        <v>74.064567629850217</v>
      </c>
      <c r="E6" s="40">
        <f t="shared" si="0"/>
        <v>31232.851590000006</v>
      </c>
      <c r="F6" s="40">
        <f t="shared" si="0"/>
        <v>25298.301909999998</v>
      </c>
      <c r="G6" s="64">
        <f>F6/E6*100</f>
        <v>80.99901424979042</v>
      </c>
      <c r="I6" s="30"/>
      <c r="J6" s="30"/>
      <c r="K6" s="30"/>
      <c r="L6" s="30"/>
      <c r="M6" s="30"/>
      <c r="N6" s="30"/>
      <c r="O6" s="30"/>
      <c r="P6" s="30"/>
      <c r="Q6" s="30"/>
    </row>
    <row r="7" spans="1:17" x14ac:dyDescent="0.25">
      <c r="A7" s="31" t="s">
        <v>81</v>
      </c>
      <c r="B7" s="40">
        <v>25452.966739999989</v>
      </c>
      <c r="C7" s="40">
        <v>22540.401079999996</v>
      </c>
      <c r="D7" s="65">
        <f>C7/B7*100</f>
        <v>88.557068063021433</v>
      </c>
      <c r="E7" s="62">
        <v>1768.4721699999996</v>
      </c>
      <c r="F7" s="62">
        <v>1597.8444299999999</v>
      </c>
      <c r="G7" s="64">
        <f>F7/E7*100</f>
        <v>90.351686450344332</v>
      </c>
      <c r="I7" s="30"/>
      <c r="J7" s="30"/>
      <c r="K7" s="30"/>
      <c r="L7" s="30"/>
      <c r="M7" s="30"/>
    </row>
    <row r="8" spans="1:17" x14ac:dyDescent="0.25">
      <c r="A8" s="32" t="s">
        <v>82</v>
      </c>
      <c r="B8" s="60">
        <v>1960.4751100000001</v>
      </c>
      <c r="C8" s="60">
        <v>2088.6370400000001</v>
      </c>
      <c r="D8" s="72">
        <f t="shared" ref="D8:D71" si="1">C8/B8*100</f>
        <v>106.53728932064841</v>
      </c>
      <c r="E8" s="60">
        <v>13</v>
      </c>
      <c r="F8" s="60">
        <v>0</v>
      </c>
      <c r="G8" s="73">
        <f t="shared" ref="G8:G71" si="2">F8/E8*100</f>
        <v>0</v>
      </c>
      <c r="I8" s="30"/>
      <c r="J8" s="30"/>
      <c r="K8" s="30"/>
      <c r="L8" s="30"/>
      <c r="M8" s="30"/>
    </row>
    <row r="9" spans="1:17" x14ac:dyDescent="0.25">
      <c r="A9" s="32" t="s">
        <v>83</v>
      </c>
      <c r="B9" s="60">
        <v>8177.1980099999973</v>
      </c>
      <c r="C9" s="60">
        <v>5735.0683000000017</v>
      </c>
      <c r="D9" s="72">
        <f t="shared" si="1"/>
        <v>70.134883525952475</v>
      </c>
      <c r="E9" s="60">
        <v>1085.4437999999998</v>
      </c>
      <c r="F9" s="60">
        <v>973.58667000000014</v>
      </c>
      <c r="G9" s="73">
        <f t="shared" si="2"/>
        <v>89.694802255077633</v>
      </c>
      <c r="I9" s="30"/>
      <c r="J9" s="30"/>
      <c r="K9" s="30"/>
      <c r="L9" s="30"/>
      <c r="M9" s="30"/>
    </row>
    <row r="10" spans="1:17" x14ac:dyDescent="0.25">
      <c r="A10" s="32" t="s">
        <v>84</v>
      </c>
      <c r="B10" s="60">
        <v>2721.4845600000003</v>
      </c>
      <c r="C10" s="60">
        <v>2748.0780600000007</v>
      </c>
      <c r="D10" s="72">
        <f t="shared" si="1"/>
        <v>100.97716887285961</v>
      </c>
      <c r="E10" s="60">
        <v>13.586740000000002</v>
      </c>
      <c r="F10" s="60">
        <v>7.5190799999999998</v>
      </c>
      <c r="G10" s="73">
        <f t="shared" si="2"/>
        <v>55.341310719127613</v>
      </c>
      <c r="I10" s="30"/>
      <c r="J10" s="30"/>
      <c r="K10" s="30"/>
      <c r="L10" s="30"/>
      <c r="M10" s="30"/>
    </row>
    <row r="11" spans="1:17" x14ac:dyDescent="0.25">
      <c r="A11" s="32" t="s">
        <v>85</v>
      </c>
      <c r="B11" s="60">
        <v>779.94827000000009</v>
      </c>
      <c r="C11" s="60">
        <v>518.61415000000011</v>
      </c>
      <c r="D11" s="72">
        <f t="shared" si="1"/>
        <v>66.493403466360661</v>
      </c>
      <c r="E11" s="60">
        <v>2.15754</v>
      </c>
      <c r="F11" s="60">
        <v>13.887049999999999</v>
      </c>
      <c r="G11" s="73" t="s">
        <v>91</v>
      </c>
      <c r="I11" s="30"/>
      <c r="J11" s="30"/>
      <c r="K11" s="30"/>
      <c r="L11" s="30"/>
      <c r="M11" s="30"/>
    </row>
    <row r="12" spans="1:17" x14ac:dyDescent="0.25">
      <c r="A12" s="32" t="s">
        <v>86</v>
      </c>
      <c r="B12" s="60">
        <v>2815.0173900000004</v>
      </c>
      <c r="C12" s="60">
        <v>2944.4230899999998</v>
      </c>
      <c r="D12" s="72">
        <f t="shared" si="1"/>
        <v>104.59697693022065</v>
      </c>
      <c r="E12" s="60">
        <v>67.298360000000017</v>
      </c>
      <c r="F12" s="60">
        <v>23.478670000000001</v>
      </c>
      <c r="G12" s="73">
        <f t="shared" si="2"/>
        <v>34.887432620943507</v>
      </c>
      <c r="I12" s="30"/>
      <c r="J12" s="30"/>
      <c r="K12" s="30"/>
      <c r="L12" s="30"/>
      <c r="M12" s="30"/>
    </row>
    <row r="13" spans="1:17" x14ac:dyDescent="0.25">
      <c r="A13" s="32" t="s">
        <v>87</v>
      </c>
      <c r="B13" s="60">
        <v>3985.6544799999988</v>
      </c>
      <c r="C13" s="60">
        <v>3442.9656299999983</v>
      </c>
      <c r="D13" s="72">
        <f t="shared" si="1"/>
        <v>86.383946407717687</v>
      </c>
      <c r="E13" s="60">
        <v>320.27534000000003</v>
      </c>
      <c r="F13" s="60">
        <v>285.59908000000001</v>
      </c>
      <c r="G13" s="73">
        <f t="shared" si="2"/>
        <v>89.172984719960013</v>
      </c>
      <c r="I13" s="30"/>
      <c r="J13" s="30"/>
      <c r="K13" s="30"/>
      <c r="L13" s="30"/>
      <c r="M13" s="30"/>
    </row>
    <row r="14" spans="1:17" x14ac:dyDescent="0.25">
      <c r="A14" s="32" t="s">
        <v>88</v>
      </c>
      <c r="B14" s="60">
        <v>424.29819000000003</v>
      </c>
      <c r="C14" s="60">
        <v>441.09392999999989</v>
      </c>
      <c r="D14" s="72">
        <f t="shared" si="1"/>
        <v>103.95847552401764</v>
      </c>
      <c r="E14" s="60">
        <v>7.7199200000000001</v>
      </c>
      <c r="F14" s="60">
        <v>6.3525799999999997</v>
      </c>
      <c r="G14" s="73">
        <f t="shared" si="2"/>
        <v>82.288158426512183</v>
      </c>
      <c r="I14" s="30"/>
      <c r="J14" s="30"/>
      <c r="K14" s="30"/>
      <c r="L14" s="30"/>
      <c r="M14" s="30"/>
    </row>
    <row r="15" spans="1:17" x14ac:dyDescent="0.25">
      <c r="A15" s="32" t="s">
        <v>89</v>
      </c>
      <c r="B15" s="60">
        <v>1348.5709099999999</v>
      </c>
      <c r="C15" s="60">
        <v>1226.1854000000001</v>
      </c>
      <c r="D15" s="72">
        <f t="shared" si="1"/>
        <v>90.924799794176209</v>
      </c>
      <c r="E15" s="60">
        <v>126.81560999999999</v>
      </c>
      <c r="F15" s="60">
        <v>182.50757000000002</v>
      </c>
      <c r="G15" s="73">
        <f t="shared" si="2"/>
        <v>143.9156977599209</v>
      </c>
      <c r="I15" s="30"/>
      <c r="J15" s="30"/>
      <c r="K15" s="30"/>
      <c r="L15" s="30"/>
      <c r="M15" s="30"/>
    </row>
    <row r="16" spans="1:17" x14ac:dyDescent="0.25">
      <c r="A16" s="32" t="s">
        <v>90</v>
      </c>
      <c r="B16" s="60">
        <v>1181.2833999999998</v>
      </c>
      <c r="C16" s="60">
        <v>1273.90879</v>
      </c>
      <c r="D16" s="72">
        <f t="shared" si="1"/>
        <v>107.84108114953619</v>
      </c>
      <c r="E16" s="60">
        <v>125.23836</v>
      </c>
      <c r="F16" s="60">
        <v>97.940130000000011</v>
      </c>
      <c r="G16" s="73">
        <f t="shared" si="2"/>
        <v>78.202980300923784</v>
      </c>
      <c r="I16" s="30"/>
      <c r="J16" s="30"/>
      <c r="K16" s="30"/>
      <c r="L16" s="30"/>
      <c r="M16" s="30"/>
    </row>
    <row r="17" spans="1:13" x14ac:dyDescent="0.25">
      <c r="A17" s="32" t="s">
        <v>92</v>
      </c>
      <c r="B17" s="60">
        <v>2059.0364200000004</v>
      </c>
      <c r="C17" s="60">
        <v>2121.4266900000002</v>
      </c>
      <c r="D17" s="72">
        <f t="shared" si="1"/>
        <v>103.03007122137255</v>
      </c>
      <c r="E17" s="60">
        <v>6.9364999999999997</v>
      </c>
      <c r="F17" s="60">
        <v>6.9736000000000002</v>
      </c>
      <c r="G17" s="73">
        <f t="shared" si="2"/>
        <v>100.5348518705399</v>
      </c>
      <c r="I17" s="30"/>
      <c r="J17" s="30"/>
      <c r="K17" s="30"/>
      <c r="L17" s="30"/>
      <c r="M17" s="30"/>
    </row>
    <row r="18" spans="1:13" x14ac:dyDescent="0.25">
      <c r="A18" s="31" t="s">
        <v>93</v>
      </c>
      <c r="B18" s="62">
        <v>4514.4106499999998</v>
      </c>
      <c r="C18" s="62">
        <v>2835.6665300000004</v>
      </c>
      <c r="D18" s="65">
        <f t="shared" si="1"/>
        <v>62.813659408676095</v>
      </c>
      <c r="E18" s="62">
        <v>700.58956999999998</v>
      </c>
      <c r="F18" s="62">
        <v>656.04040999999995</v>
      </c>
      <c r="G18" s="64">
        <f t="shared" si="2"/>
        <v>93.641189948060457</v>
      </c>
      <c r="I18" s="30"/>
      <c r="J18" s="30"/>
      <c r="K18" s="30"/>
      <c r="L18" s="30"/>
      <c r="M18" s="30"/>
    </row>
    <row r="19" spans="1:13" x14ac:dyDescent="0.25">
      <c r="A19" s="43" t="s">
        <v>94</v>
      </c>
      <c r="B19" s="60">
        <v>4121.40571</v>
      </c>
      <c r="C19" s="60">
        <v>2281.0369000000001</v>
      </c>
      <c r="D19" s="72">
        <f t="shared" si="1"/>
        <v>55.346089671914392</v>
      </c>
      <c r="E19" s="60">
        <v>459.7925899999999</v>
      </c>
      <c r="F19" s="60">
        <v>418.91980999999987</v>
      </c>
      <c r="G19" s="73">
        <f t="shared" si="2"/>
        <v>91.110604892523384</v>
      </c>
      <c r="I19" s="30"/>
      <c r="J19" s="30"/>
      <c r="K19" s="30"/>
      <c r="L19" s="30"/>
      <c r="M19" s="30"/>
    </row>
    <row r="20" spans="1:13" x14ac:dyDescent="0.25">
      <c r="A20" s="43" t="s">
        <v>95</v>
      </c>
      <c r="B20" s="60">
        <v>393.00493999999992</v>
      </c>
      <c r="C20" s="60">
        <v>554.62963000000002</v>
      </c>
      <c r="D20" s="72">
        <f t="shared" si="1"/>
        <v>141.1253583733579</v>
      </c>
      <c r="E20" s="60">
        <v>240.79697999999999</v>
      </c>
      <c r="F20" s="60">
        <v>237.1206</v>
      </c>
      <c r="G20" s="73">
        <f t="shared" si="2"/>
        <v>98.473244971760039</v>
      </c>
      <c r="I20" s="30"/>
      <c r="J20" s="30"/>
      <c r="K20" s="30"/>
      <c r="L20" s="30"/>
      <c r="M20" s="30"/>
    </row>
    <row r="21" spans="1:13" x14ac:dyDescent="0.25">
      <c r="A21" s="31" t="s">
        <v>96</v>
      </c>
      <c r="B21" s="62">
        <v>2851.9304299999994</v>
      </c>
      <c r="C21" s="62">
        <v>1118.3965800000005</v>
      </c>
      <c r="D21" s="65">
        <f t="shared" si="1"/>
        <v>39.215422937227842</v>
      </c>
      <c r="E21" s="62">
        <v>7228.1979399999991</v>
      </c>
      <c r="F21" s="62">
        <v>5556.5331900000001</v>
      </c>
      <c r="G21" s="64">
        <f t="shared" si="2"/>
        <v>76.873008129049666</v>
      </c>
      <c r="I21" s="53"/>
      <c r="J21" s="30"/>
      <c r="K21" s="30"/>
      <c r="L21" s="30"/>
      <c r="M21" s="30"/>
    </row>
    <row r="22" spans="1:13" x14ac:dyDescent="0.25">
      <c r="A22" s="43" t="s">
        <v>97</v>
      </c>
      <c r="B22" s="60">
        <v>0</v>
      </c>
      <c r="C22" s="60">
        <v>0</v>
      </c>
      <c r="D22" s="72">
        <v>0</v>
      </c>
      <c r="E22" s="60">
        <v>200.95511999999999</v>
      </c>
      <c r="F22" s="60">
        <v>74.234580000000008</v>
      </c>
      <c r="G22" s="73">
        <f t="shared" si="2"/>
        <v>36.940875156602139</v>
      </c>
      <c r="I22" s="30"/>
      <c r="J22" s="30"/>
      <c r="K22" s="30"/>
      <c r="L22" s="30"/>
      <c r="M22" s="30"/>
    </row>
    <row r="23" spans="1:13" x14ac:dyDescent="0.25">
      <c r="A23" s="43" t="s">
        <v>98</v>
      </c>
      <c r="B23" s="60">
        <v>134.55462000000003</v>
      </c>
      <c r="C23" s="60">
        <v>164.68118999999999</v>
      </c>
      <c r="D23" s="72">
        <f t="shared" si="1"/>
        <v>122.38984436208875</v>
      </c>
      <c r="E23" s="60">
        <v>0</v>
      </c>
      <c r="F23" s="60">
        <v>1.0983999999999998</v>
      </c>
      <c r="G23" s="73">
        <v>0</v>
      </c>
      <c r="I23" s="30"/>
      <c r="J23" s="30"/>
      <c r="K23" s="30"/>
      <c r="L23" s="30"/>
      <c r="M23" s="30"/>
    </row>
    <row r="24" spans="1:13" x14ac:dyDescent="0.25">
      <c r="A24" s="43" t="s">
        <v>99</v>
      </c>
      <c r="B24" s="60">
        <v>1.3098500000000002</v>
      </c>
      <c r="C24" s="60">
        <v>0.65588999999999997</v>
      </c>
      <c r="D24" s="72">
        <f t="shared" si="1"/>
        <v>50.073672557926471</v>
      </c>
      <c r="E24" s="60">
        <v>0</v>
      </c>
      <c r="F24" s="60">
        <v>0</v>
      </c>
      <c r="G24" s="73">
        <v>0</v>
      </c>
      <c r="I24" s="30"/>
      <c r="J24" s="30"/>
      <c r="K24" s="30"/>
      <c r="L24" s="30"/>
      <c r="M24" s="30"/>
    </row>
    <row r="25" spans="1:13" x14ac:dyDescent="0.25">
      <c r="A25" s="43" t="s">
        <v>100</v>
      </c>
      <c r="B25" s="60">
        <v>342.72644000000003</v>
      </c>
      <c r="C25" s="60">
        <v>166.71395000000001</v>
      </c>
      <c r="D25" s="72">
        <f t="shared" si="1"/>
        <v>48.643445775587082</v>
      </c>
      <c r="E25" s="60">
        <v>1952.6084700000001</v>
      </c>
      <c r="F25" s="60">
        <v>1686.2688599999999</v>
      </c>
      <c r="G25" s="73">
        <f t="shared" si="2"/>
        <v>86.359804636102993</v>
      </c>
      <c r="I25" s="30"/>
      <c r="J25" s="30"/>
      <c r="K25" s="30"/>
      <c r="L25" s="30"/>
      <c r="M25" s="30"/>
    </row>
    <row r="26" spans="1:13" x14ac:dyDescent="0.25">
      <c r="A26" s="43" t="s">
        <v>101</v>
      </c>
      <c r="B26" s="60">
        <v>0</v>
      </c>
      <c r="C26" s="60">
        <v>5.24491</v>
      </c>
      <c r="D26" s="72">
        <v>0</v>
      </c>
      <c r="E26" s="60">
        <v>57.937769999999993</v>
      </c>
      <c r="F26" s="60">
        <v>69.563490000000002</v>
      </c>
      <c r="G26" s="73">
        <f t="shared" si="2"/>
        <v>120.06587412667076</v>
      </c>
      <c r="I26" s="30"/>
      <c r="J26" s="30"/>
      <c r="K26" s="30"/>
      <c r="L26" s="30"/>
      <c r="M26" s="30"/>
    </row>
    <row r="27" spans="1:13" x14ac:dyDescent="0.25">
      <c r="A27" s="43" t="s">
        <v>102</v>
      </c>
      <c r="B27" s="60">
        <v>6.6774500000000003</v>
      </c>
      <c r="C27" s="60">
        <v>24.929099999999998</v>
      </c>
      <c r="D27" s="72" t="s">
        <v>91</v>
      </c>
      <c r="E27" s="60">
        <v>0</v>
      </c>
      <c r="F27" s="60">
        <v>0.05</v>
      </c>
      <c r="G27" s="73">
        <v>0</v>
      </c>
      <c r="I27" s="30"/>
      <c r="J27" s="30"/>
      <c r="K27" s="30"/>
      <c r="L27" s="30"/>
      <c r="M27" s="30"/>
    </row>
    <row r="28" spans="1:13" x14ac:dyDescent="0.25">
      <c r="A28" s="43" t="s">
        <v>103</v>
      </c>
      <c r="B28" s="60">
        <v>126.16212000000002</v>
      </c>
      <c r="C28" s="60">
        <v>182.00380999999999</v>
      </c>
      <c r="D28" s="72">
        <f t="shared" si="1"/>
        <v>144.26185133857925</v>
      </c>
      <c r="E28" s="60">
        <v>83.29307</v>
      </c>
      <c r="F28" s="60">
        <v>59.952919999999999</v>
      </c>
      <c r="G28" s="73">
        <f t="shared" si="2"/>
        <v>71.978281026260646</v>
      </c>
      <c r="I28" s="30"/>
      <c r="J28" s="30"/>
      <c r="K28" s="30"/>
      <c r="L28" s="30"/>
      <c r="M28" s="30"/>
    </row>
    <row r="29" spans="1:13" x14ac:dyDescent="0.25">
      <c r="A29" s="43" t="s">
        <v>104</v>
      </c>
      <c r="B29" s="60">
        <v>1787.54177</v>
      </c>
      <c r="C29" s="60">
        <v>95.407479999999993</v>
      </c>
      <c r="D29" s="72">
        <f t="shared" si="1"/>
        <v>5.3373566761463698</v>
      </c>
      <c r="E29" s="60">
        <v>4819.4474600000003</v>
      </c>
      <c r="F29" s="60">
        <v>3601.2621299999996</v>
      </c>
      <c r="G29" s="73">
        <f t="shared" si="2"/>
        <v>74.723547873265943</v>
      </c>
      <c r="I29" s="30"/>
      <c r="J29" s="30"/>
      <c r="K29" s="30"/>
      <c r="L29" s="30"/>
      <c r="M29" s="30"/>
    </row>
    <row r="30" spans="1:13" x14ac:dyDescent="0.25">
      <c r="A30" s="43" t="s">
        <v>105</v>
      </c>
      <c r="B30" s="60">
        <v>452.95818000000008</v>
      </c>
      <c r="C30" s="60">
        <v>478.76024999999993</v>
      </c>
      <c r="D30" s="72">
        <f t="shared" si="1"/>
        <v>105.69634706674242</v>
      </c>
      <c r="E30" s="60">
        <v>113.95605</v>
      </c>
      <c r="F30" s="60">
        <v>64.102809999999991</v>
      </c>
      <c r="G30" s="73">
        <f t="shared" si="2"/>
        <v>56.252221799544643</v>
      </c>
      <c r="I30" s="30"/>
      <c r="J30" s="30"/>
      <c r="K30" s="30"/>
      <c r="L30" s="30"/>
      <c r="M30" s="30"/>
    </row>
    <row r="31" spans="1:13" x14ac:dyDescent="0.25">
      <c r="A31" s="31" t="s">
        <v>106</v>
      </c>
      <c r="B31" s="62">
        <v>14952.896869999997</v>
      </c>
      <c r="C31" s="62">
        <v>8718.7024499999989</v>
      </c>
      <c r="D31" s="65">
        <f t="shared" si="1"/>
        <v>58.307781601117945</v>
      </c>
      <c r="E31" s="62">
        <v>8939.0248200000005</v>
      </c>
      <c r="F31" s="62">
        <v>8453.8570500000005</v>
      </c>
      <c r="G31" s="64">
        <f t="shared" si="2"/>
        <v>94.572475412368306</v>
      </c>
      <c r="I31" s="53"/>
      <c r="J31" s="30"/>
      <c r="K31" s="30"/>
      <c r="L31" s="30"/>
      <c r="M31" s="30"/>
    </row>
    <row r="32" spans="1:13" x14ac:dyDescent="0.25">
      <c r="A32" s="43" t="s">
        <v>107</v>
      </c>
      <c r="B32" s="60">
        <v>71.986410000000006</v>
      </c>
      <c r="C32" s="60">
        <v>62.111239999999995</v>
      </c>
      <c r="D32" s="72">
        <f t="shared" si="1"/>
        <v>86.28189681913571</v>
      </c>
      <c r="E32" s="60">
        <v>530.24189999999999</v>
      </c>
      <c r="F32" s="60">
        <v>598.74073999999996</v>
      </c>
      <c r="G32" s="73">
        <f t="shared" si="2"/>
        <v>112.91841327514855</v>
      </c>
      <c r="I32" s="30"/>
      <c r="J32" s="30"/>
      <c r="K32" s="30"/>
      <c r="L32" s="30"/>
      <c r="M32" s="30"/>
    </row>
    <row r="33" spans="1:13" x14ac:dyDescent="0.25">
      <c r="A33" s="43" t="s">
        <v>108</v>
      </c>
      <c r="B33" s="60">
        <v>12309.292239999999</v>
      </c>
      <c r="C33" s="60">
        <v>4819.6436099999992</v>
      </c>
      <c r="D33" s="72">
        <f t="shared" si="1"/>
        <v>39.154514459720062</v>
      </c>
      <c r="E33" s="60">
        <v>974.31622000000004</v>
      </c>
      <c r="F33" s="60">
        <v>174.11239</v>
      </c>
      <c r="G33" s="73">
        <f t="shared" si="2"/>
        <v>17.870213635568952</v>
      </c>
      <c r="I33" s="30"/>
      <c r="J33" s="30"/>
      <c r="K33" s="30"/>
      <c r="L33" s="30"/>
      <c r="M33" s="30"/>
    </row>
    <row r="34" spans="1:13" x14ac:dyDescent="0.25">
      <c r="A34" s="43" t="s">
        <v>109</v>
      </c>
      <c r="B34" s="60">
        <v>811.84815000000003</v>
      </c>
      <c r="C34" s="60">
        <v>598.91505999999993</v>
      </c>
      <c r="D34" s="72">
        <f t="shared" si="1"/>
        <v>73.771808188514058</v>
      </c>
      <c r="E34" s="60">
        <v>0</v>
      </c>
      <c r="F34" s="60">
        <v>0</v>
      </c>
      <c r="G34" s="73">
        <v>0</v>
      </c>
      <c r="I34" s="30"/>
      <c r="J34" s="30"/>
      <c r="K34" s="30"/>
      <c r="L34" s="30"/>
      <c r="M34" s="30"/>
    </row>
    <row r="35" spans="1:13" x14ac:dyDescent="0.25">
      <c r="A35" s="43" t="s">
        <v>110</v>
      </c>
      <c r="B35" s="60">
        <v>1759.77007</v>
      </c>
      <c r="C35" s="60">
        <v>3238.0325400000002</v>
      </c>
      <c r="D35" s="72">
        <f t="shared" si="1"/>
        <v>184.00316014011992</v>
      </c>
      <c r="E35" s="60">
        <v>7434.4666999999999</v>
      </c>
      <c r="F35" s="60">
        <v>7681.0039200000001</v>
      </c>
      <c r="G35" s="73">
        <f t="shared" si="2"/>
        <v>103.31613860076878</v>
      </c>
      <c r="I35" s="53"/>
      <c r="J35" s="30"/>
      <c r="K35" s="30"/>
      <c r="L35" s="30"/>
      <c r="M35" s="30"/>
    </row>
    <row r="36" spans="1:13" x14ac:dyDescent="0.25">
      <c r="A36" s="31" t="s">
        <v>111</v>
      </c>
      <c r="B36" s="62">
        <v>662.16664000000014</v>
      </c>
      <c r="C36" s="62">
        <v>444.71696999999995</v>
      </c>
      <c r="D36" s="65">
        <f t="shared" si="1"/>
        <v>67.160884154478069</v>
      </c>
      <c r="E36" s="62">
        <v>46.707920000000009</v>
      </c>
      <c r="F36" s="62">
        <v>64.333439999999996</v>
      </c>
      <c r="G36" s="64">
        <f t="shared" si="2"/>
        <v>137.73561314654984</v>
      </c>
      <c r="I36" s="30"/>
      <c r="J36" s="30"/>
      <c r="K36" s="30"/>
      <c r="L36" s="30"/>
      <c r="M36" s="30"/>
    </row>
    <row r="37" spans="1:13" x14ac:dyDescent="0.25">
      <c r="A37" s="43" t="s">
        <v>112</v>
      </c>
      <c r="B37" s="60">
        <v>32.271999999999998</v>
      </c>
      <c r="C37" s="60">
        <v>50.879820000000002</v>
      </c>
      <c r="D37" s="72">
        <f t="shared" si="1"/>
        <v>157.65933316807141</v>
      </c>
      <c r="E37" s="60">
        <v>23.455400000000001</v>
      </c>
      <c r="F37" s="60">
        <v>63.305140000000002</v>
      </c>
      <c r="G37" s="73">
        <f t="shared" si="2"/>
        <v>269.89580224596466</v>
      </c>
      <c r="I37" s="30"/>
      <c r="J37" s="30"/>
      <c r="K37" s="30"/>
      <c r="L37" s="30"/>
      <c r="M37" s="30"/>
    </row>
    <row r="38" spans="1:13" x14ac:dyDescent="0.25">
      <c r="A38" s="43" t="s">
        <v>113</v>
      </c>
      <c r="B38" s="60">
        <v>629.11723000000006</v>
      </c>
      <c r="C38" s="60">
        <v>393.68562999999995</v>
      </c>
      <c r="D38" s="72">
        <f t="shared" si="1"/>
        <v>62.577467477722706</v>
      </c>
      <c r="E38" s="60">
        <v>22.592520000000004</v>
      </c>
      <c r="F38" s="60">
        <v>4.6700000000000005E-2</v>
      </c>
      <c r="G38" s="73">
        <f t="shared" si="2"/>
        <v>0.20670558220154278</v>
      </c>
      <c r="I38" s="30"/>
      <c r="J38" s="30"/>
      <c r="K38" s="30"/>
      <c r="L38" s="30"/>
      <c r="M38" s="30"/>
    </row>
    <row r="39" spans="1:13" x14ac:dyDescent="0.25">
      <c r="A39" s="43" t="s">
        <v>114</v>
      </c>
      <c r="B39" s="60">
        <v>0.77740999999999993</v>
      </c>
      <c r="C39" s="60">
        <v>0.15152000000000002</v>
      </c>
      <c r="D39" s="72">
        <f t="shared" si="1"/>
        <v>19.490359012618828</v>
      </c>
      <c r="E39" s="60">
        <v>0.66</v>
      </c>
      <c r="F39" s="60">
        <v>0.98160000000000003</v>
      </c>
      <c r="G39" s="73">
        <f t="shared" si="2"/>
        <v>148.72727272727272</v>
      </c>
      <c r="I39" s="30"/>
      <c r="J39" s="30"/>
      <c r="K39" s="30"/>
      <c r="L39" s="30"/>
      <c r="M39" s="30"/>
    </row>
    <row r="40" spans="1:13" x14ac:dyDescent="0.25">
      <c r="A40" s="31" t="s">
        <v>115</v>
      </c>
      <c r="B40" s="62">
        <v>14811.705989999989</v>
      </c>
      <c r="C40" s="62">
        <v>14757.046590000009</v>
      </c>
      <c r="D40" s="65">
        <f t="shared" si="1"/>
        <v>99.630971610988752</v>
      </c>
      <c r="E40" s="62">
        <v>1409.6554700000002</v>
      </c>
      <c r="F40" s="62">
        <v>1608.3119199999996</v>
      </c>
      <c r="G40" s="64">
        <f t="shared" si="2"/>
        <v>114.09255340952207</v>
      </c>
      <c r="I40" s="30"/>
      <c r="J40" s="30"/>
      <c r="K40" s="30"/>
      <c r="L40" s="30"/>
      <c r="M40" s="30"/>
    </row>
    <row r="41" spans="1:13" x14ac:dyDescent="0.25">
      <c r="A41" s="43" t="s">
        <v>116</v>
      </c>
      <c r="B41" s="60">
        <v>36.201459999999997</v>
      </c>
      <c r="C41" s="60">
        <v>51.79336</v>
      </c>
      <c r="D41" s="72">
        <f t="shared" si="1"/>
        <v>143.06980989164526</v>
      </c>
      <c r="E41" s="60">
        <v>0</v>
      </c>
      <c r="F41" s="60">
        <v>1.41482</v>
      </c>
      <c r="G41" s="73">
        <v>0</v>
      </c>
      <c r="I41" s="30"/>
      <c r="J41" s="30"/>
      <c r="K41" s="30"/>
      <c r="L41" s="30"/>
      <c r="M41" s="30"/>
    </row>
    <row r="42" spans="1:13" x14ac:dyDescent="0.25">
      <c r="A42" s="43" t="s">
        <v>117</v>
      </c>
      <c r="B42" s="60">
        <v>478.85460999999998</v>
      </c>
      <c r="C42" s="60">
        <v>368.13745</v>
      </c>
      <c r="D42" s="72">
        <f t="shared" si="1"/>
        <v>76.878752404618183</v>
      </c>
      <c r="E42" s="60">
        <v>0.1</v>
      </c>
      <c r="F42" s="60">
        <v>5.8860799999999998</v>
      </c>
      <c r="G42" s="73" t="s">
        <v>91</v>
      </c>
      <c r="I42" s="30"/>
      <c r="J42" s="30"/>
      <c r="K42" s="30"/>
      <c r="L42" s="30"/>
      <c r="M42" s="30"/>
    </row>
    <row r="43" spans="1:13" x14ac:dyDescent="0.25">
      <c r="A43" s="43" t="s">
        <v>118</v>
      </c>
      <c r="B43" s="60">
        <v>1243.8666300000002</v>
      </c>
      <c r="C43" s="60">
        <v>792.42975999999999</v>
      </c>
      <c r="D43" s="72">
        <f t="shared" si="1"/>
        <v>63.706971542439398</v>
      </c>
      <c r="E43" s="60">
        <v>9.2522599999999997</v>
      </c>
      <c r="F43" s="60">
        <v>1.2714100000000002</v>
      </c>
      <c r="G43" s="73">
        <f t="shared" si="2"/>
        <v>13.741615562035655</v>
      </c>
      <c r="I43" s="30"/>
      <c r="J43" s="30"/>
      <c r="K43" s="30"/>
      <c r="L43" s="30"/>
      <c r="M43" s="30"/>
    </row>
    <row r="44" spans="1:13" x14ac:dyDescent="0.25">
      <c r="A44" s="43" t="s">
        <v>119</v>
      </c>
      <c r="B44" s="60">
        <v>7851.7111700000005</v>
      </c>
      <c r="C44" s="60">
        <v>8535.4242800000011</v>
      </c>
      <c r="D44" s="72">
        <f t="shared" si="1"/>
        <v>108.70782298529203</v>
      </c>
      <c r="E44" s="60">
        <v>878.21835999999996</v>
      </c>
      <c r="F44" s="60">
        <v>1169.0307700000001</v>
      </c>
      <c r="G44" s="73">
        <f t="shared" si="2"/>
        <v>133.11390688757635</v>
      </c>
      <c r="I44" s="30"/>
      <c r="J44" s="30"/>
      <c r="K44" s="30"/>
      <c r="L44" s="30"/>
      <c r="M44" s="30"/>
    </row>
    <row r="45" spans="1:13" x14ac:dyDescent="0.25">
      <c r="A45" s="43" t="s">
        <v>120</v>
      </c>
      <c r="B45" s="60">
        <v>2019.2408</v>
      </c>
      <c r="C45" s="60">
        <v>1822.80756</v>
      </c>
      <c r="D45" s="72">
        <f t="shared" si="1"/>
        <v>90.271925963461115</v>
      </c>
      <c r="E45" s="60">
        <v>180.80013</v>
      </c>
      <c r="F45" s="60">
        <v>193.74177999999998</v>
      </c>
      <c r="G45" s="73">
        <f t="shared" si="2"/>
        <v>107.15798710985437</v>
      </c>
      <c r="I45" s="30"/>
      <c r="J45" s="30"/>
      <c r="K45" s="30"/>
      <c r="L45" s="30"/>
      <c r="M45" s="30"/>
    </row>
    <row r="46" spans="1:13" x14ac:dyDescent="0.25">
      <c r="A46" s="43" t="s">
        <v>121</v>
      </c>
      <c r="B46" s="60">
        <v>195.13882000000001</v>
      </c>
      <c r="C46" s="60">
        <v>144.02480999999997</v>
      </c>
      <c r="D46" s="72">
        <f t="shared" si="1"/>
        <v>73.806334382876742</v>
      </c>
      <c r="E46" s="60">
        <v>0</v>
      </c>
      <c r="F46" s="60">
        <v>0</v>
      </c>
      <c r="G46" s="73">
        <v>0</v>
      </c>
      <c r="I46" s="30"/>
      <c r="J46" s="30"/>
      <c r="K46" s="30"/>
      <c r="L46" s="30"/>
      <c r="M46" s="30"/>
    </row>
    <row r="47" spans="1:13" x14ac:dyDescent="0.25">
      <c r="A47" s="43" t="s">
        <v>122</v>
      </c>
      <c r="B47" s="60">
        <v>341.96444000000002</v>
      </c>
      <c r="C47" s="60">
        <v>77.829070000000002</v>
      </c>
      <c r="D47" s="72">
        <f t="shared" si="1"/>
        <v>22.759404457375744</v>
      </c>
      <c r="E47" s="60">
        <v>6.1738</v>
      </c>
      <c r="F47" s="60">
        <v>2.97648</v>
      </c>
      <c r="G47" s="73">
        <f t="shared" si="2"/>
        <v>48.211474294599761</v>
      </c>
      <c r="I47" s="30"/>
      <c r="J47" s="30"/>
      <c r="K47" s="30"/>
      <c r="L47" s="30"/>
      <c r="M47" s="30"/>
    </row>
    <row r="48" spans="1:13" x14ac:dyDescent="0.25">
      <c r="A48" s="43" t="s">
        <v>123</v>
      </c>
      <c r="B48" s="60">
        <v>1364.1370200000003</v>
      </c>
      <c r="C48" s="60">
        <v>1147.2290400000002</v>
      </c>
      <c r="D48" s="72">
        <f t="shared" si="1"/>
        <v>84.099252727559573</v>
      </c>
      <c r="E48" s="60">
        <v>42.985920000000007</v>
      </c>
      <c r="F48" s="60">
        <v>67.078460000000007</v>
      </c>
      <c r="G48" s="73">
        <f t="shared" si="2"/>
        <v>156.04751509331427</v>
      </c>
      <c r="I48" s="30"/>
      <c r="J48" s="30"/>
      <c r="K48" s="30"/>
      <c r="L48" s="30"/>
      <c r="M48" s="30"/>
    </row>
    <row r="49" spans="1:13" x14ac:dyDescent="0.25">
      <c r="A49" s="43" t="s">
        <v>124</v>
      </c>
      <c r="B49" s="60">
        <v>1280.5910399999998</v>
      </c>
      <c r="C49" s="60">
        <v>1817.3712599999997</v>
      </c>
      <c r="D49" s="72">
        <f t="shared" si="1"/>
        <v>141.91659969758962</v>
      </c>
      <c r="E49" s="60">
        <v>292.125</v>
      </c>
      <c r="F49" s="60">
        <v>166.91212000000002</v>
      </c>
      <c r="G49" s="73">
        <f t="shared" si="2"/>
        <v>57.137225502781355</v>
      </c>
      <c r="I49" s="30"/>
      <c r="J49" s="30"/>
      <c r="K49" s="30"/>
      <c r="L49" s="30"/>
      <c r="M49" s="30"/>
    </row>
    <row r="50" spans="1:13" x14ac:dyDescent="0.25">
      <c r="A50" s="31" t="s">
        <v>125</v>
      </c>
      <c r="B50" s="62">
        <v>24677.233090000016</v>
      </c>
      <c r="C50" s="62">
        <v>16932.078319999975</v>
      </c>
      <c r="D50" s="65">
        <f t="shared" si="1"/>
        <v>68.614168607344311</v>
      </c>
      <c r="E50" s="62">
        <v>7549.1559700000007</v>
      </c>
      <c r="F50" s="62">
        <v>4690.3069600000008</v>
      </c>
      <c r="G50" s="64">
        <f t="shared" si="2"/>
        <v>62.130216657849772</v>
      </c>
      <c r="I50" s="30"/>
      <c r="J50" s="30"/>
      <c r="K50" s="30"/>
      <c r="L50" s="30"/>
      <c r="M50" s="30"/>
    </row>
    <row r="51" spans="1:13" x14ac:dyDescent="0.25">
      <c r="A51" s="43" t="s">
        <v>126</v>
      </c>
      <c r="B51" s="60">
        <v>5.3052600000000005</v>
      </c>
      <c r="C51" s="60">
        <v>29.203889999999998</v>
      </c>
      <c r="D51" s="72" t="s">
        <v>91</v>
      </c>
      <c r="E51" s="60">
        <v>0</v>
      </c>
      <c r="F51" s="60">
        <v>0</v>
      </c>
      <c r="G51" s="73">
        <v>0</v>
      </c>
      <c r="I51" s="30"/>
      <c r="J51" s="30"/>
      <c r="K51" s="30"/>
      <c r="L51" s="30"/>
      <c r="M51" s="30"/>
    </row>
    <row r="52" spans="1:13" x14ac:dyDescent="0.25">
      <c r="A52" s="43" t="s">
        <v>127</v>
      </c>
      <c r="B52" s="60">
        <v>803.40922</v>
      </c>
      <c r="C52" s="60">
        <v>793.16606000000002</v>
      </c>
      <c r="D52" s="72">
        <f t="shared" si="1"/>
        <v>98.72503828123854</v>
      </c>
      <c r="E52" s="60">
        <v>2.0760299999999998</v>
      </c>
      <c r="F52" s="60">
        <v>0.71148999999999996</v>
      </c>
      <c r="G52" s="73">
        <f t="shared" si="2"/>
        <v>34.271662740904517</v>
      </c>
      <c r="I52" s="30"/>
      <c r="J52" s="30"/>
      <c r="K52" s="30"/>
      <c r="L52" s="30"/>
      <c r="M52" s="30"/>
    </row>
    <row r="53" spans="1:13" x14ac:dyDescent="0.25">
      <c r="A53" s="43" t="s">
        <v>128</v>
      </c>
      <c r="B53" s="60">
        <v>2046.9120499999997</v>
      </c>
      <c r="C53" s="60">
        <v>1028.2258799999997</v>
      </c>
      <c r="D53" s="72">
        <f t="shared" si="1"/>
        <v>50.233026866005304</v>
      </c>
      <c r="E53" s="60">
        <v>160.58577999999997</v>
      </c>
      <c r="F53" s="60">
        <v>109.87567999999997</v>
      </c>
      <c r="G53" s="73">
        <f t="shared" si="2"/>
        <v>68.421799240256505</v>
      </c>
      <c r="I53" s="30"/>
      <c r="J53" s="30"/>
      <c r="K53" s="30"/>
      <c r="L53" s="30"/>
      <c r="M53" s="30"/>
    </row>
    <row r="54" spans="1:13" x14ac:dyDescent="0.25">
      <c r="A54" s="43" t="s">
        <v>129</v>
      </c>
      <c r="B54" s="60">
        <v>1613.3765299999998</v>
      </c>
      <c r="C54" s="60">
        <v>1634.3504200000004</v>
      </c>
      <c r="D54" s="72">
        <f t="shared" si="1"/>
        <v>101.299999696909</v>
      </c>
      <c r="E54" s="60">
        <v>50.543360000000007</v>
      </c>
      <c r="F54" s="60">
        <v>11.96907</v>
      </c>
      <c r="G54" s="73">
        <f t="shared" si="2"/>
        <v>23.680796053131409</v>
      </c>
      <c r="I54" s="30"/>
      <c r="J54" s="30"/>
      <c r="K54" s="30"/>
      <c r="L54" s="30"/>
      <c r="M54" s="30"/>
    </row>
    <row r="55" spans="1:13" x14ac:dyDescent="0.25">
      <c r="A55" s="43" t="s">
        <v>130</v>
      </c>
      <c r="B55" s="60">
        <v>1088.4678099999999</v>
      </c>
      <c r="C55" s="60">
        <v>983.08495000000039</v>
      </c>
      <c r="D55" s="72">
        <f t="shared" si="1"/>
        <v>90.318238258235723</v>
      </c>
      <c r="E55" s="60">
        <v>10.40375</v>
      </c>
      <c r="F55" s="60">
        <v>19.906689999999998</v>
      </c>
      <c r="G55" s="73">
        <f t="shared" si="2"/>
        <v>191.34148744443107</v>
      </c>
      <c r="I55" s="30"/>
      <c r="J55" s="30"/>
      <c r="K55" s="30"/>
      <c r="L55" s="30"/>
      <c r="M55" s="30"/>
    </row>
    <row r="56" spans="1:13" x14ac:dyDescent="0.25">
      <c r="A56" s="43" t="s">
        <v>131</v>
      </c>
      <c r="B56" s="60">
        <v>7136.2778999999973</v>
      </c>
      <c r="C56" s="60">
        <v>3971.54783</v>
      </c>
      <c r="D56" s="72">
        <f t="shared" si="1"/>
        <v>55.65293120101169</v>
      </c>
      <c r="E56" s="60">
        <v>63.252399999999994</v>
      </c>
      <c r="F56" s="60">
        <v>48.71994999999999</v>
      </c>
      <c r="G56" s="73">
        <f t="shared" si="2"/>
        <v>77.024666257723013</v>
      </c>
      <c r="I56" s="30"/>
      <c r="J56" s="30"/>
      <c r="K56" s="30"/>
      <c r="L56" s="30"/>
      <c r="M56" s="30"/>
    </row>
    <row r="57" spans="1:13" x14ac:dyDescent="0.25">
      <c r="A57" s="43" t="s">
        <v>132</v>
      </c>
      <c r="B57" s="60">
        <v>4122.115200000002</v>
      </c>
      <c r="C57" s="60">
        <v>3453.375860000001</v>
      </c>
      <c r="D57" s="72">
        <f t="shared" si="1"/>
        <v>83.776791585058064</v>
      </c>
      <c r="E57" s="60">
        <v>1166.2286399999998</v>
      </c>
      <c r="F57" s="60">
        <v>815.10333000000003</v>
      </c>
      <c r="G57" s="73">
        <f t="shared" si="2"/>
        <v>69.892240855961148</v>
      </c>
      <c r="I57" s="30"/>
      <c r="J57" s="30"/>
      <c r="K57" s="30"/>
      <c r="L57" s="30"/>
      <c r="M57" s="30"/>
    </row>
    <row r="58" spans="1:13" x14ac:dyDescent="0.25">
      <c r="A58" s="43" t="s">
        <v>133</v>
      </c>
      <c r="B58" s="60">
        <v>996.90594000000021</v>
      </c>
      <c r="C58" s="60">
        <v>1077.3093499999995</v>
      </c>
      <c r="D58" s="72">
        <f t="shared" si="1"/>
        <v>108.0652955082201</v>
      </c>
      <c r="E58" s="60">
        <v>5771.5847700000004</v>
      </c>
      <c r="F58" s="60">
        <v>3511.1412999999998</v>
      </c>
      <c r="G58" s="73">
        <f t="shared" si="2"/>
        <v>60.834960239178805</v>
      </c>
      <c r="I58" s="30"/>
      <c r="J58" s="30"/>
      <c r="K58" s="30"/>
      <c r="L58" s="30"/>
      <c r="M58" s="30"/>
    </row>
    <row r="59" spans="1:13" x14ac:dyDescent="0.25">
      <c r="A59" s="43" t="s">
        <v>134</v>
      </c>
      <c r="B59" s="60">
        <v>6864.4631799999988</v>
      </c>
      <c r="C59" s="60">
        <v>3961.8140799999987</v>
      </c>
      <c r="D59" s="72">
        <f t="shared" si="1"/>
        <v>57.714842022067629</v>
      </c>
      <c r="E59" s="60">
        <v>324.48124000000007</v>
      </c>
      <c r="F59" s="60">
        <v>172.87944999999999</v>
      </c>
      <c r="G59" s="73">
        <f t="shared" si="2"/>
        <v>53.278719595622839</v>
      </c>
      <c r="I59" s="30"/>
      <c r="J59" s="30"/>
      <c r="K59" s="30"/>
      <c r="L59" s="30"/>
      <c r="M59" s="30"/>
    </row>
    <row r="60" spans="1:13" x14ac:dyDescent="0.25">
      <c r="A60" s="31" t="s">
        <v>135</v>
      </c>
      <c r="B60" s="62">
        <v>28160.852699999992</v>
      </c>
      <c r="C60" s="62">
        <v>22655.298469999994</v>
      </c>
      <c r="D60" s="65">
        <f t="shared" si="1"/>
        <v>80.449618167989627</v>
      </c>
      <c r="E60" s="62">
        <v>2954.2842099999998</v>
      </c>
      <c r="F60" s="62">
        <v>1970.9744499999997</v>
      </c>
      <c r="G60" s="64">
        <f t="shared" si="2"/>
        <v>66.715803555000548</v>
      </c>
      <c r="I60" s="53"/>
      <c r="J60" s="30"/>
      <c r="K60" s="30"/>
      <c r="L60" s="30"/>
      <c r="M60" s="30"/>
    </row>
    <row r="61" spans="1:13" x14ac:dyDescent="0.25">
      <c r="A61" s="43" t="s">
        <v>136</v>
      </c>
      <c r="B61" s="60">
        <v>369.32939999999991</v>
      </c>
      <c r="C61" s="60">
        <v>254.94761</v>
      </c>
      <c r="D61" s="72">
        <f t="shared" si="1"/>
        <v>69.029871437259004</v>
      </c>
      <c r="E61" s="60">
        <v>26.74757</v>
      </c>
      <c r="F61" s="60">
        <v>25.663029999999999</v>
      </c>
      <c r="G61" s="73">
        <f t="shared" si="2"/>
        <v>95.945276524185189</v>
      </c>
      <c r="I61" s="30"/>
      <c r="J61" s="30"/>
      <c r="K61" s="30"/>
      <c r="L61" s="30"/>
      <c r="M61" s="30"/>
    </row>
    <row r="62" spans="1:13" x14ac:dyDescent="0.25">
      <c r="A62" s="43" t="s">
        <v>137</v>
      </c>
      <c r="B62" s="60">
        <v>2579.4324100000003</v>
      </c>
      <c r="C62" s="60">
        <v>1332.4080399999998</v>
      </c>
      <c r="D62" s="72">
        <f t="shared" si="1"/>
        <v>51.655086399414493</v>
      </c>
      <c r="E62" s="60">
        <v>33.38729</v>
      </c>
      <c r="F62" s="60">
        <v>319.10182999999995</v>
      </c>
      <c r="G62" s="73" t="s">
        <v>91</v>
      </c>
      <c r="I62" s="30"/>
      <c r="J62" s="30"/>
      <c r="K62" s="30"/>
      <c r="L62" s="30"/>
      <c r="M62" s="30"/>
    </row>
    <row r="63" spans="1:13" x14ac:dyDescent="0.25">
      <c r="A63" s="43" t="s">
        <v>138</v>
      </c>
      <c r="B63" s="60">
        <v>152.52596000000003</v>
      </c>
      <c r="C63" s="60">
        <v>214.88076999999998</v>
      </c>
      <c r="D63" s="72">
        <f t="shared" si="1"/>
        <v>140.88144077244289</v>
      </c>
      <c r="E63" s="60">
        <v>54.98753</v>
      </c>
      <c r="F63" s="60">
        <v>90.804819999999992</v>
      </c>
      <c r="G63" s="73">
        <f t="shared" si="2"/>
        <v>165.13711381471398</v>
      </c>
      <c r="I63" s="30"/>
      <c r="J63" s="30"/>
      <c r="K63" s="30"/>
      <c r="L63" s="30"/>
      <c r="M63" s="30"/>
    </row>
    <row r="64" spans="1:13" x14ac:dyDescent="0.25">
      <c r="A64" s="43" t="s">
        <v>139</v>
      </c>
      <c r="B64" s="60">
        <v>5269.2814999999982</v>
      </c>
      <c r="C64" s="60">
        <v>2598.2846199999981</v>
      </c>
      <c r="D64" s="72">
        <f t="shared" si="1"/>
        <v>49.310036292424286</v>
      </c>
      <c r="E64" s="60">
        <v>817.79610999999989</v>
      </c>
      <c r="F64" s="60">
        <v>834.56876000000011</v>
      </c>
      <c r="G64" s="73">
        <f t="shared" si="2"/>
        <v>102.05095742018145</v>
      </c>
      <c r="I64" s="30"/>
      <c r="J64" s="30"/>
      <c r="K64" s="30"/>
      <c r="L64" s="30"/>
      <c r="M64" s="30"/>
    </row>
    <row r="65" spans="1:13" x14ac:dyDescent="0.25">
      <c r="A65" s="43" t="s">
        <v>140</v>
      </c>
      <c r="B65" s="60">
        <v>1585.4207699999997</v>
      </c>
      <c r="C65" s="60">
        <v>1773.06943</v>
      </c>
      <c r="D65" s="72">
        <f t="shared" si="1"/>
        <v>111.83589010253728</v>
      </c>
      <c r="E65" s="60">
        <v>42.57414</v>
      </c>
      <c r="F65" s="60">
        <v>43.264259999999993</v>
      </c>
      <c r="G65" s="73">
        <f t="shared" si="2"/>
        <v>101.62098400578378</v>
      </c>
      <c r="I65" s="30"/>
      <c r="J65" s="30"/>
      <c r="K65" s="30"/>
      <c r="L65" s="30"/>
      <c r="M65" s="30"/>
    </row>
    <row r="66" spans="1:13" x14ac:dyDescent="0.25">
      <c r="A66" s="43" t="s">
        <v>141</v>
      </c>
      <c r="B66" s="60">
        <v>2830.9098599999993</v>
      </c>
      <c r="C66" s="60">
        <v>4382.5189300000002</v>
      </c>
      <c r="D66" s="72">
        <f t="shared" si="1"/>
        <v>154.8095540562355</v>
      </c>
      <c r="E66" s="60">
        <v>324.74390000000005</v>
      </c>
      <c r="F66" s="60">
        <v>233.1559</v>
      </c>
      <c r="G66" s="73">
        <f t="shared" si="2"/>
        <v>71.796852843117293</v>
      </c>
      <c r="I66" s="30"/>
      <c r="J66" s="30"/>
      <c r="K66" s="30"/>
      <c r="L66" s="30"/>
      <c r="M66" s="30"/>
    </row>
    <row r="67" spans="1:13" x14ac:dyDescent="0.25">
      <c r="A67" s="43" t="s">
        <v>142</v>
      </c>
      <c r="B67" s="60">
        <v>6792.9762100000007</v>
      </c>
      <c r="C67" s="60">
        <v>6387.4266000000052</v>
      </c>
      <c r="D67" s="72">
        <f t="shared" si="1"/>
        <v>94.029868536813339</v>
      </c>
      <c r="E67" s="60">
        <v>162.54052999999996</v>
      </c>
      <c r="F67" s="60">
        <v>67.486519999999985</v>
      </c>
      <c r="G67" s="73">
        <f t="shared" si="2"/>
        <v>41.519810474347537</v>
      </c>
      <c r="I67" s="53"/>
      <c r="J67" s="30"/>
      <c r="K67" s="30"/>
      <c r="L67" s="30"/>
      <c r="M67" s="30"/>
    </row>
    <row r="68" spans="1:13" x14ac:dyDescent="0.25">
      <c r="A68" s="43" t="s">
        <v>143</v>
      </c>
      <c r="B68" s="60">
        <v>8361.8737099999998</v>
      </c>
      <c r="C68" s="60">
        <v>5676.223359999999</v>
      </c>
      <c r="D68" s="72">
        <f t="shared" si="1"/>
        <v>67.882194312642866</v>
      </c>
      <c r="E68" s="60">
        <v>1228.9329200000002</v>
      </c>
      <c r="F68" s="60">
        <v>248.30533</v>
      </c>
      <c r="G68" s="73">
        <f t="shared" si="2"/>
        <v>20.204953904237506</v>
      </c>
      <c r="I68" s="53"/>
      <c r="J68" s="30"/>
      <c r="K68" s="30"/>
      <c r="L68" s="30"/>
      <c r="M68" s="30"/>
    </row>
    <row r="69" spans="1:13" x14ac:dyDescent="0.25">
      <c r="A69" s="43" t="s">
        <v>144</v>
      </c>
      <c r="B69" s="60">
        <v>219.10288</v>
      </c>
      <c r="C69" s="60">
        <v>35.539110000000001</v>
      </c>
      <c r="D69" s="72">
        <f t="shared" si="1"/>
        <v>16.220284279239049</v>
      </c>
      <c r="E69" s="60">
        <v>262.57421999999997</v>
      </c>
      <c r="F69" s="60">
        <v>108.624</v>
      </c>
      <c r="G69" s="73">
        <f t="shared" si="2"/>
        <v>41.368874674749108</v>
      </c>
      <c r="I69" s="30"/>
      <c r="J69" s="30"/>
      <c r="K69" s="30"/>
      <c r="L69" s="30"/>
      <c r="M69" s="30"/>
    </row>
    <row r="70" spans="1:13" x14ac:dyDescent="0.25">
      <c r="A70" s="31" t="s">
        <v>145</v>
      </c>
      <c r="B70" s="62">
        <v>22719.069110000019</v>
      </c>
      <c r="C70" s="62">
        <v>12801.706809999989</v>
      </c>
      <c r="D70" s="65">
        <f t="shared" si="1"/>
        <v>56.347849236328052</v>
      </c>
      <c r="E70" s="62">
        <v>636.76351999999986</v>
      </c>
      <c r="F70" s="62">
        <v>700.10006000000044</v>
      </c>
      <c r="G70" s="64">
        <f t="shared" si="2"/>
        <v>109.9466345056954</v>
      </c>
      <c r="I70" s="30"/>
      <c r="J70" s="30"/>
      <c r="K70" s="30"/>
      <c r="L70" s="30"/>
      <c r="M70" s="30"/>
    </row>
    <row r="71" spans="1:13" x14ac:dyDescent="0.25">
      <c r="A71" s="43" t="s">
        <v>146</v>
      </c>
      <c r="B71" s="60">
        <v>4322.5815600000014</v>
      </c>
      <c r="C71" s="60">
        <v>566.02140000000009</v>
      </c>
      <c r="D71" s="72">
        <f t="shared" si="1"/>
        <v>13.094522154025009</v>
      </c>
      <c r="E71" s="60">
        <v>14.69647</v>
      </c>
      <c r="F71" s="60">
        <v>31.17107</v>
      </c>
      <c r="G71" s="73">
        <f t="shared" si="2"/>
        <v>212.09902786179268</v>
      </c>
      <c r="I71" s="30"/>
      <c r="J71" s="30"/>
      <c r="K71" s="30"/>
      <c r="L71" s="30"/>
      <c r="M71" s="30"/>
    </row>
    <row r="72" spans="1:13" x14ac:dyDescent="0.25">
      <c r="A72" s="43" t="s">
        <v>147</v>
      </c>
      <c r="B72" s="60">
        <v>3258.2460499999997</v>
      </c>
      <c r="C72" s="60">
        <v>1635.6125499999998</v>
      </c>
      <c r="D72" s="72">
        <f t="shared" ref="D72:D78" si="3">C72/B72*100</f>
        <v>50.199172343046342</v>
      </c>
      <c r="E72" s="60">
        <v>138.14237</v>
      </c>
      <c r="F72" s="60">
        <v>59.880039999999994</v>
      </c>
      <c r="G72" s="73">
        <f t="shared" ref="G72:G78" si="4">F72/E72*100</f>
        <v>43.346614076477763</v>
      </c>
      <c r="I72" s="30"/>
      <c r="J72" s="30"/>
      <c r="K72" s="30"/>
      <c r="L72" s="30"/>
      <c r="M72" s="30"/>
    </row>
    <row r="73" spans="1:13" x14ac:dyDescent="0.25">
      <c r="A73" s="43" t="s">
        <v>148</v>
      </c>
      <c r="B73" s="60">
        <v>537.89728000000002</v>
      </c>
      <c r="C73" s="60">
        <v>272.67566999999997</v>
      </c>
      <c r="D73" s="72">
        <f t="shared" si="3"/>
        <v>50.692888798396595</v>
      </c>
      <c r="E73" s="60">
        <v>2.4893700000000001</v>
      </c>
      <c r="F73" s="60">
        <v>15.569689999999998</v>
      </c>
      <c r="G73" s="73" t="s">
        <v>91</v>
      </c>
      <c r="I73" s="30"/>
      <c r="J73" s="30"/>
      <c r="K73" s="30"/>
      <c r="L73" s="30"/>
      <c r="M73" s="30"/>
    </row>
    <row r="74" spans="1:13" x14ac:dyDescent="0.25">
      <c r="A74" s="43" t="s">
        <v>149</v>
      </c>
      <c r="B74" s="60">
        <v>4539.8810300000041</v>
      </c>
      <c r="C74" s="60">
        <v>3979.156179999999</v>
      </c>
      <c r="D74" s="72">
        <f t="shared" si="3"/>
        <v>87.648908720411896</v>
      </c>
      <c r="E74" s="60">
        <v>47.716839999999998</v>
      </c>
      <c r="F74" s="60">
        <v>130.62079999999997</v>
      </c>
      <c r="G74" s="73">
        <f t="shared" si="4"/>
        <v>273.74151347826046</v>
      </c>
      <c r="I74" s="30"/>
      <c r="J74" s="30"/>
      <c r="K74" s="30"/>
      <c r="L74" s="30"/>
      <c r="M74" s="30"/>
    </row>
    <row r="75" spans="1:13" x14ac:dyDescent="0.25">
      <c r="A75" s="43" t="s">
        <v>150</v>
      </c>
      <c r="B75" s="60">
        <v>2923.5897499999996</v>
      </c>
      <c r="C75" s="60">
        <v>1998.4915999999998</v>
      </c>
      <c r="D75" s="72">
        <f t="shared" si="3"/>
        <v>68.357456787499004</v>
      </c>
      <c r="E75" s="60">
        <v>30.18365</v>
      </c>
      <c r="F75" s="60">
        <v>18.978340000000003</v>
      </c>
      <c r="G75" s="73">
        <f t="shared" si="4"/>
        <v>62.876226036281246</v>
      </c>
      <c r="I75" s="30"/>
      <c r="J75" s="30"/>
      <c r="K75" s="30"/>
      <c r="L75" s="30"/>
      <c r="M75" s="30"/>
    </row>
    <row r="76" spans="1:13" x14ac:dyDescent="0.25">
      <c r="A76" s="43" t="s">
        <v>151</v>
      </c>
      <c r="B76" s="60">
        <v>1176.4834499999999</v>
      </c>
      <c r="C76" s="60">
        <v>727.11424999999997</v>
      </c>
      <c r="D76" s="72">
        <f t="shared" si="3"/>
        <v>61.804035577381057</v>
      </c>
      <c r="E76" s="60">
        <v>56.855340000000005</v>
      </c>
      <c r="F76" s="60">
        <v>23.185140000000004</v>
      </c>
      <c r="G76" s="73">
        <f t="shared" si="4"/>
        <v>40.779177470401201</v>
      </c>
      <c r="I76" s="30"/>
      <c r="J76" s="30"/>
      <c r="K76" s="30"/>
      <c r="L76" s="30"/>
      <c r="M76" s="30"/>
    </row>
    <row r="77" spans="1:13" x14ac:dyDescent="0.25">
      <c r="A77" s="43" t="s">
        <v>152</v>
      </c>
      <c r="B77" s="60">
        <v>378.81281999999993</v>
      </c>
      <c r="C77" s="60">
        <v>240.99110000000002</v>
      </c>
      <c r="D77" s="72">
        <f t="shared" si="3"/>
        <v>63.617461520969663</v>
      </c>
      <c r="E77" s="60">
        <v>4.4703800000000005</v>
      </c>
      <c r="F77" s="60">
        <v>1.1342300000000001</v>
      </c>
      <c r="G77" s="73">
        <f t="shared" si="4"/>
        <v>25.372116016982893</v>
      </c>
      <c r="I77" s="30"/>
      <c r="J77" s="30"/>
      <c r="K77" s="30"/>
      <c r="L77" s="30"/>
      <c r="M77" s="30"/>
    </row>
    <row r="78" spans="1:13" x14ac:dyDescent="0.25">
      <c r="A78" s="43" t="s">
        <v>153</v>
      </c>
      <c r="B78" s="60">
        <v>5581.5771700000014</v>
      </c>
      <c r="C78" s="60">
        <v>3381.6440599999987</v>
      </c>
      <c r="D78" s="72">
        <f t="shared" si="3"/>
        <v>60.585815747128656</v>
      </c>
      <c r="E78" s="60">
        <v>342.20910000000003</v>
      </c>
      <c r="F78" s="60">
        <v>419.56074999999987</v>
      </c>
      <c r="G78" s="73">
        <f t="shared" si="4"/>
        <v>122.60362158691859</v>
      </c>
      <c r="I78" s="30"/>
      <c r="J78" s="30"/>
      <c r="K78" s="30"/>
      <c r="L78" s="30"/>
      <c r="M78" s="30"/>
    </row>
    <row r="79" spans="1:13" x14ac:dyDescent="0.25">
      <c r="A79" s="31" t="s">
        <v>154</v>
      </c>
      <c r="B79" s="62">
        <v>0</v>
      </c>
      <c r="C79" s="62">
        <v>0</v>
      </c>
      <c r="D79" s="65">
        <v>0</v>
      </c>
      <c r="E79" s="62">
        <v>0</v>
      </c>
      <c r="F79" s="62">
        <v>0</v>
      </c>
      <c r="G79" s="64">
        <v>0</v>
      </c>
      <c r="J79" s="30"/>
      <c r="K79" s="30"/>
      <c r="M79" s="30"/>
    </row>
    <row r="82" spans="1:1" x14ac:dyDescent="0.25">
      <c r="A82" s="13" t="s">
        <v>18</v>
      </c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36" sqref="A36"/>
    </sheetView>
  </sheetViews>
  <sheetFormatPr defaultRowHeight="15" x14ac:dyDescent="0.25"/>
  <cols>
    <col min="1" max="1" width="55.5703125" customWidth="1"/>
    <col min="2" max="2" width="11" customWidth="1"/>
    <col min="3" max="3" width="12.42578125" customWidth="1"/>
    <col min="4" max="5" width="10.5703125" customWidth="1"/>
    <col min="6" max="6" width="11.140625" customWidth="1"/>
    <col min="7" max="7" width="10.7109375" customWidth="1"/>
  </cols>
  <sheetData>
    <row r="1" spans="1:11" x14ac:dyDescent="0.25">
      <c r="A1" s="45" t="s">
        <v>155</v>
      </c>
      <c r="B1" s="33"/>
      <c r="C1" s="34"/>
      <c r="D1" s="34"/>
      <c r="E1" s="34"/>
      <c r="F1" s="34"/>
      <c r="G1" s="34"/>
    </row>
    <row r="2" spans="1:11" x14ac:dyDescent="0.25">
      <c r="A2" s="101" t="s">
        <v>156</v>
      </c>
      <c r="B2" s="86" t="s">
        <v>157</v>
      </c>
      <c r="C2" s="94"/>
      <c r="D2" s="95"/>
      <c r="E2" s="96" t="s">
        <v>158</v>
      </c>
      <c r="F2" s="97"/>
      <c r="G2" s="98"/>
    </row>
    <row r="3" spans="1:11" x14ac:dyDescent="0.25">
      <c r="A3" s="102"/>
      <c r="B3" s="99" t="s">
        <v>38</v>
      </c>
      <c r="C3" s="88" t="s">
        <v>181</v>
      </c>
      <c r="D3" s="35" t="s">
        <v>181</v>
      </c>
      <c r="E3" s="99" t="s">
        <v>38</v>
      </c>
      <c r="F3" s="88" t="s">
        <v>181</v>
      </c>
      <c r="G3" s="35" t="s">
        <v>181</v>
      </c>
    </row>
    <row r="4" spans="1:11" x14ac:dyDescent="0.25">
      <c r="A4" s="44"/>
      <c r="B4" s="100"/>
      <c r="C4" s="88"/>
      <c r="D4" s="36" t="s">
        <v>38</v>
      </c>
      <c r="E4" s="100"/>
      <c r="F4" s="88"/>
      <c r="G4" s="36" t="s">
        <v>38</v>
      </c>
    </row>
    <row r="5" spans="1:11" x14ac:dyDescent="0.25">
      <c r="A5" s="55"/>
      <c r="B5" s="38" t="s">
        <v>23</v>
      </c>
      <c r="C5" s="38" t="s">
        <v>23</v>
      </c>
      <c r="D5" s="46" t="s">
        <v>79</v>
      </c>
      <c r="E5" s="38" t="s">
        <v>23</v>
      </c>
      <c r="F5" s="38" t="s">
        <v>23</v>
      </c>
      <c r="G5" s="39" t="s">
        <v>79</v>
      </c>
    </row>
    <row r="6" spans="1:11" x14ac:dyDescent="0.25">
      <c r="A6" s="31" t="s">
        <v>159</v>
      </c>
      <c r="B6" s="40">
        <v>138803.23222000003</v>
      </c>
      <c r="C6" s="40">
        <v>102804.01380000002</v>
      </c>
      <c r="D6" s="47">
        <v>74.064567629850259</v>
      </c>
      <c r="E6" s="40">
        <v>31232.851590000006</v>
      </c>
      <c r="F6" s="40">
        <v>25298.301909999998</v>
      </c>
      <c r="G6" s="47">
        <v>80.99901424979042</v>
      </c>
      <c r="J6" s="54"/>
      <c r="K6" s="54"/>
    </row>
    <row r="7" spans="1:11" x14ac:dyDescent="0.25">
      <c r="A7" s="31" t="s">
        <v>180</v>
      </c>
      <c r="B7" s="41">
        <v>12028.13747</v>
      </c>
      <c r="C7" s="41">
        <v>9860.6230799999994</v>
      </c>
      <c r="D7" s="48">
        <v>81.97963404221052</v>
      </c>
      <c r="E7" s="41">
        <v>794.52148999999997</v>
      </c>
      <c r="F7" s="41">
        <v>531.39681000000007</v>
      </c>
      <c r="G7" s="48">
        <v>66.882622646242098</v>
      </c>
      <c r="J7" s="54"/>
      <c r="K7" s="54"/>
    </row>
    <row r="8" spans="1:11" x14ac:dyDescent="0.25">
      <c r="A8" s="31" t="s">
        <v>179</v>
      </c>
      <c r="B8" s="41">
        <v>5370.9226400000007</v>
      </c>
      <c r="C8" s="41">
        <v>5205.3581800000002</v>
      </c>
      <c r="D8" s="48">
        <v>96.917392576706334</v>
      </c>
      <c r="E8" s="41">
        <v>436.84731999999997</v>
      </c>
      <c r="F8" s="41">
        <v>353.32298999999995</v>
      </c>
      <c r="G8" s="48">
        <v>80.880200890324787</v>
      </c>
      <c r="J8" s="54"/>
      <c r="K8" s="54"/>
    </row>
    <row r="9" spans="1:11" x14ac:dyDescent="0.25">
      <c r="A9" s="31" t="s">
        <v>178</v>
      </c>
      <c r="B9" s="41">
        <v>717.30097000000001</v>
      </c>
      <c r="C9" s="41">
        <v>524.84756999999991</v>
      </c>
      <c r="D9" s="48">
        <v>73.169783947176299</v>
      </c>
      <c r="E9" s="41">
        <v>23.252520000000001</v>
      </c>
      <c r="F9" s="41">
        <v>1.0283</v>
      </c>
      <c r="G9" s="48">
        <v>4.4223163768916223</v>
      </c>
      <c r="J9" s="54"/>
      <c r="K9" s="54"/>
    </row>
    <row r="10" spans="1:11" x14ac:dyDescent="0.25">
      <c r="A10" s="31" t="s">
        <v>177</v>
      </c>
      <c r="B10" s="41">
        <v>13107.123509999999</v>
      </c>
      <c r="C10" s="41">
        <v>10888.47191</v>
      </c>
      <c r="D10" s="48">
        <v>83.072932834520913</v>
      </c>
      <c r="E10" s="41">
        <v>1375.10438</v>
      </c>
      <c r="F10" s="41">
        <v>1497.6713899999997</v>
      </c>
      <c r="G10" s="48">
        <v>108.91328773165567</v>
      </c>
      <c r="J10" s="54"/>
      <c r="K10" s="54"/>
    </row>
    <row r="11" spans="1:11" x14ac:dyDescent="0.25">
      <c r="A11" s="31" t="s">
        <v>176</v>
      </c>
      <c r="B11" s="41">
        <v>17154.439029999998</v>
      </c>
      <c r="C11" s="41">
        <v>10014.796319999999</v>
      </c>
      <c r="D11" s="48">
        <v>58.380202946222489</v>
      </c>
      <c r="E11" s="41">
        <v>11870.506720000001</v>
      </c>
      <c r="F11" s="41">
        <v>9920.6507200000015</v>
      </c>
      <c r="G11" s="48">
        <v>83.57394468498309</v>
      </c>
      <c r="J11" s="54"/>
      <c r="K11" s="54"/>
    </row>
    <row r="12" spans="1:11" x14ac:dyDescent="0.25">
      <c r="A12" s="31" t="s">
        <v>175</v>
      </c>
      <c r="B12" s="41">
        <v>15139.183210000001</v>
      </c>
      <c r="C12" s="41">
        <v>13754.012869999995</v>
      </c>
      <c r="D12" s="48">
        <v>90.850428845559847</v>
      </c>
      <c r="E12" s="41">
        <v>1362.9788000000003</v>
      </c>
      <c r="F12" s="41">
        <v>1538.2569800000001</v>
      </c>
      <c r="G12" s="48">
        <v>112.85993443184881</v>
      </c>
      <c r="J12" s="54"/>
      <c r="K12" s="54"/>
    </row>
    <row r="13" spans="1:11" x14ac:dyDescent="0.25">
      <c r="A13" s="31" t="s">
        <v>174</v>
      </c>
      <c r="B13" s="41">
        <v>4453.42191</v>
      </c>
      <c r="C13" s="41">
        <v>3663.3911300000004</v>
      </c>
      <c r="D13" s="48">
        <v>82.260140719521459</v>
      </c>
      <c r="E13" s="41">
        <v>118.29013999999999</v>
      </c>
      <c r="F13" s="41">
        <v>217.38741000000002</v>
      </c>
      <c r="G13" s="48">
        <v>183.77475079495215</v>
      </c>
      <c r="J13" s="54"/>
      <c r="K13" s="54"/>
    </row>
    <row r="14" spans="1:11" x14ac:dyDescent="0.25">
      <c r="A14" s="31" t="s">
        <v>173</v>
      </c>
      <c r="B14" s="41">
        <v>599.07544000000007</v>
      </c>
      <c r="C14" s="41">
        <v>349.45274000000001</v>
      </c>
      <c r="D14" s="48">
        <v>58.332009070510381</v>
      </c>
      <c r="E14" s="41">
        <v>207.63527999999999</v>
      </c>
      <c r="F14" s="41">
        <v>95.3245</v>
      </c>
      <c r="G14" s="48">
        <v>45.909587233922863</v>
      </c>
      <c r="J14" s="54"/>
      <c r="K14" s="54"/>
    </row>
    <row r="15" spans="1:11" x14ac:dyDescent="0.25">
      <c r="A15" s="31" t="s">
        <v>172</v>
      </c>
      <c r="B15" s="41">
        <v>2395.3160800000001</v>
      </c>
      <c r="C15" s="41">
        <v>1201.6742199999999</v>
      </c>
      <c r="D15" s="48">
        <v>50.167668059907975</v>
      </c>
      <c r="E15" s="41">
        <v>2113.2307099999998</v>
      </c>
      <c r="F15" s="41">
        <v>1796.14454</v>
      </c>
      <c r="G15" s="48">
        <v>84.995193922768621</v>
      </c>
      <c r="J15" s="54"/>
      <c r="K15" s="54"/>
    </row>
    <row r="16" spans="1:11" x14ac:dyDescent="0.25">
      <c r="A16" s="31" t="s">
        <v>171</v>
      </c>
      <c r="B16" s="41">
        <v>2000.32573</v>
      </c>
      <c r="C16" s="41">
        <v>1910.7634599999999</v>
      </c>
      <c r="D16" s="48">
        <v>95.522615709192522</v>
      </c>
      <c r="E16" s="41">
        <v>281.13427000000001</v>
      </c>
      <c r="F16" s="41">
        <v>239.28085999999996</v>
      </c>
      <c r="G16" s="48">
        <v>85.112661647404266</v>
      </c>
      <c r="J16" s="54"/>
      <c r="K16" s="54"/>
    </row>
    <row r="17" spans="1:11" x14ac:dyDescent="0.25">
      <c r="A17" s="31" t="s">
        <v>170</v>
      </c>
      <c r="B17" s="41">
        <v>5331.37003</v>
      </c>
      <c r="C17" s="41">
        <v>4789.6259500000006</v>
      </c>
      <c r="D17" s="48">
        <v>89.838557876276326</v>
      </c>
      <c r="E17" s="41">
        <v>53.422310000000003</v>
      </c>
      <c r="F17" s="41">
        <v>143.30450999999999</v>
      </c>
      <c r="G17" s="48">
        <v>268.24843403439496</v>
      </c>
      <c r="J17" s="54"/>
      <c r="K17" s="54"/>
    </row>
    <row r="18" spans="1:11" x14ac:dyDescent="0.25">
      <c r="A18" s="31" t="s">
        <v>166</v>
      </c>
      <c r="B18" s="41">
        <v>3103.2228600000003</v>
      </c>
      <c r="C18" s="41">
        <v>2070.4324200000001</v>
      </c>
      <c r="D18" s="48">
        <v>66.718779585169713</v>
      </c>
      <c r="E18" s="41">
        <v>30.642099999999999</v>
      </c>
      <c r="F18" s="41">
        <v>20.731089999999998</v>
      </c>
      <c r="G18" s="48">
        <v>67.655578436203783</v>
      </c>
      <c r="J18" s="54"/>
      <c r="K18" s="54"/>
    </row>
    <row r="19" spans="1:11" x14ac:dyDescent="0.25">
      <c r="A19" s="31" t="s">
        <v>165</v>
      </c>
      <c r="B19" s="41">
        <v>5259.5239000000001</v>
      </c>
      <c r="C19" s="41">
        <v>2931.1264699999997</v>
      </c>
      <c r="D19" s="48">
        <v>55.729882128684679</v>
      </c>
      <c r="E19" s="41">
        <v>62.163319999999999</v>
      </c>
      <c r="F19" s="41">
        <v>48.719949999999997</v>
      </c>
      <c r="G19" s="48">
        <v>78.374111936106374</v>
      </c>
      <c r="J19" s="54"/>
      <c r="K19" s="54"/>
    </row>
    <row r="20" spans="1:11" x14ac:dyDescent="0.25">
      <c r="A20" s="31" t="s">
        <v>164</v>
      </c>
      <c r="B20" s="41">
        <v>1252.18253</v>
      </c>
      <c r="C20" s="41">
        <v>130.46902</v>
      </c>
      <c r="D20" s="48">
        <v>10.419329201150889</v>
      </c>
      <c r="E20" s="41">
        <v>0</v>
      </c>
      <c r="F20" s="41">
        <v>0.38999</v>
      </c>
      <c r="G20" s="41">
        <v>0</v>
      </c>
      <c r="J20" s="54"/>
      <c r="K20" s="54"/>
    </row>
    <row r="21" spans="1:11" x14ac:dyDescent="0.25">
      <c r="A21" s="31" t="s">
        <v>163</v>
      </c>
      <c r="B21" s="41">
        <v>12048.465190000001</v>
      </c>
      <c r="C21" s="41">
        <v>8640.6241500000015</v>
      </c>
      <c r="D21" s="48">
        <v>71.715558900992278</v>
      </c>
      <c r="E21" s="41">
        <v>9232.8923599999998</v>
      </c>
      <c r="F21" s="41">
        <v>6712.8715600000005</v>
      </c>
      <c r="G21" s="48">
        <v>72.706052429273655</v>
      </c>
      <c r="J21" s="54"/>
      <c r="K21" s="54"/>
    </row>
    <row r="22" spans="1:11" x14ac:dyDescent="0.25">
      <c r="A22" s="31" t="s">
        <v>162</v>
      </c>
      <c r="B22" s="41">
        <v>19076.290359999999</v>
      </c>
      <c r="C22" s="41">
        <v>16826.381430000001</v>
      </c>
      <c r="D22" s="48">
        <v>88.205731368412671</v>
      </c>
      <c r="E22" s="41">
        <v>1518.1123600000001</v>
      </c>
      <c r="F22" s="41">
        <v>1562.7292799999998</v>
      </c>
      <c r="G22" s="48">
        <v>102.93897350259368</v>
      </c>
      <c r="J22" s="54"/>
      <c r="K22" s="54"/>
    </row>
    <row r="23" spans="1:11" x14ac:dyDescent="0.25">
      <c r="A23" s="31" t="s">
        <v>161</v>
      </c>
      <c r="B23" s="41">
        <v>8692.9613399999998</v>
      </c>
      <c r="C23" s="41">
        <v>5742.7533900000008</v>
      </c>
      <c r="D23" s="48">
        <v>66.062106633042973</v>
      </c>
      <c r="E23" s="41">
        <v>1491.5071399999999</v>
      </c>
      <c r="F23" s="41">
        <v>426.92933000000005</v>
      </c>
      <c r="G23" s="48">
        <v>28.624021873606321</v>
      </c>
      <c r="J23" s="54"/>
      <c r="K23" s="54"/>
    </row>
    <row r="24" spans="1:11" x14ac:dyDescent="0.25">
      <c r="A24" s="31" t="s">
        <v>167</v>
      </c>
      <c r="B24" s="41">
        <v>2277.4009800000003</v>
      </c>
      <c r="C24" s="41">
        <v>1206.769</v>
      </c>
      <c r="D24" s="48">
        <v>52.988868038512912</v>
      </c>
      <c r="E24" s="41">
        <v>61.325719999999997</v>
      </c>
      <c r="F24" s="41">
        <v>67.956060000000008</v>
      </c>
      <c r="G24" s="48">
        <v>110.8116790149386</v>
      </c>
      <c r="J24" s="54"/>
      <c r="K24" s="54"/>
    </row>
    <row r="25" spans="1:11" x14ac:dyDescent="0.25">
      <c r="A25" s="31" t="s">
        <v>160</v>
      </c>
      <c r="B25" s="41">
        <v>417.19650999999999</v>
      </c>
      <c r="C25" s="41">
        <v>55.333309999999997</v>
      </c>
      <c r="D25" s="42">
        <v>13.263128687246208</v>
      </c>
      <c r="E25" s="41">
        <v>33.292000000000002</v>
      </c>
      <c r="F25" s="41">
        <v>18.8</v>
      </c>
      <c r="G25" s="48">
        <v>56.470022828307101</v>
      </c>
      <c r="J25" s="54"/>
      <c r="K25" s="54"/>
    </row>
    <row r="26" spans="1:11" x14ac:dyDescent="0.25">
      <c r="A26" s="31" t="s">
        <v>168</v>
      </c>
      <c r="B26" s="41">
        <v>8368.4212799999987</v>
      </c>
      <c r="C26" s="41">
        <v>3036.77</v>
      </c>
      <c r="D26" s="48">
        <v>36.288445554930284</v>
      </c>
      <c r="E26" s="41">
        <v>165.99265</v>
      </c>
      <c r="F26" s="41">
        <v>105.40563999999999</v>
      </c>
      <c r="G26" s="48">
        <v>63.500185098557068</v>
      </c>
      <c r="J26" s="54"/>
      <c r="K26" s="54"/>
    </row>
    <row r="27" spans="1:11" x14ac:dyDescent="0.25">
      <c r="A27" s="31" t="s">
        <v>169</v>
      </c>
      <c r="B27" s="41">
        <v>10.95125</v>
      </c>
      <c r="C27" s="41">
        <v>0.33717999999999998</v>
      </c>
      <c r="D27" s="51">
        <v>3.0789179317429518</v>
      </c>
      <c r="E27" s="41">
        <v>0</v>
      </c>
      <c r="F27" s="41">
        <v>0</v>
      </c>
      <c r="G27" s="41">
        <v>0</v>
      </c>
      <c r="J27" s="54"/>
      <c r="K27" s="54"/>
    </row>
    <row r="28" spans="1:11" x14ac:dyDescent="0.25">
      <c r="C28" s="79"/>
      <c r="D28" s="80"/>
      <c r="E28" s="79"/>
      <c r="J28" s="54"/>
      <c r="K28" s="54"/>
    </row>
    <row r="29" spans="1:11" x14ac:dyDescent="0.25">
      <c r="C29" s="79"/>
      <c r="D29" s="79"/>
      <c r="E29" s="79"/>
    </row>
    <row r="30" spans="1:11" x14ac:dyDescent="0.25">
      <c r="A30" s="13" t="s">
        <v>18</v>
      </c>
      <c r="C30" s="79"/>
      <c r="D30" s="79"/>
      <c r="E30" s="79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Tabela 1</vt:lpstr>
      <vt:lpstr>Tabela 2</vt:lpstr>
      <vt:lpstr>Tabela 3</vt:lpstr>
      <vt:lpstr>Tabela 4</vt:lpstr>
      <vt:lpstr>Tabela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2021-02-25T06:59:31Z</dcterms:modified>
</cp:coreProperties>
</file>