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2'!#REF!</definedName>
    <definedName name="bb">'Tabela 2'!#REF!</definedName>
    <definedName name="ffffffff">'Tabela 4'!$E$1</definedName>
    <definedName name="kuguig">'Tabela 2'!#REF!</definedName>
    <definedName name="lvbionm">'Tabela 3'!$G$1</definedName>
    <definedName name="oougug">'Tabela 2'!#REF!</definedName>
    <definedName name="polje">'Tabela 2'!#REF!</definedName>
    <definedName name="svsds">'Tabela 1'!$J$1</definedName>
    <definedName name="uyfdydtd">'Tabela 2'!#REF!</definedName>
    <definedName name="uyfur">'Tabela 2'!#REF!</definedName>
    <definedName name="uyr">'Tabela 2'!#REF!</definedName>
    <definedName name="uyrydu">'Tabela 2'!#REF!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6" i="5"/>
  <c r="C6" i="5"/>
  <c r="E6" i="5"/>
  <c r="F6" i="5"/>
  <c r="B6" i="5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  <c r="E6" i="4"/>
  <c r="G6" i="4" s="1"/>
  <c r="F6" i="4"/>
  <c r="C6" i="4"/>
  <c r="B6" i="4"/>
  <c r="K6" i="2" l="1"/>
  <c r="K7" i="2"/>
  <c r="K8" i="2"/>
  <c r="K9" i="2"/>
  <c r="K10" i="2"/>
  <c r="K12" i="2"/>
  <c r="K13" i="2"/>
  <c r="K14" i="2"/>
  <c r="K15" i="2"/>
  <c r="K16" i="2"/>
  <c r="K17" i="2"/>
  <c r="K18" i="2"/>
  <c r="K19" i="2"/>
  <c r="K5" i="2"/>
  <c r="J6" i="2"/>
  <c r="J7" i="2"/>
  <c r="J8" i="2"/>
  <c r="J9" i="2"/>
  <c r="J10" i="2"/>
  <c r="J12" i="2"/>
  <c r="J13" i="2"/>
  <c r="J14" i="2"/>
  <c r="J15" i="2"/>
  <c r="J16" i="2"/>
  <c r="J17" i="2"/>
  <c r="J18" i="2"/>
  <c r="J19" i="2"/>
  <c r="J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</calcChain>
</file>

<file path=xl/sharedStrings.xml><?xml version="1.0" encoding="utf-8"?>
<sst xmlns="http://schemas.openxmlformats.org/spreadsheetml/2006/main" count="256" uniqueCount="191">
  <si>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</si>
  <si>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</si>
  <si>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</si>
  <si>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</si>
  <si>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</si>
  <si>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</si>
  <si>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</si>
  <si>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</si>
  <si>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</si>
  <si>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</si>
  <si>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</si>
  <si>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</si>
  <si>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</si>
  <si>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</si>
  <si>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</si>
  <si>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</si>
  <si>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</si>
  <si>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</si>
  <si>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</si>
  <si>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</si>
  <si>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</si>
  <si>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</si>
  <si>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</si>
  <si>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</si>
  <si>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</si>
  <si>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</si>
  <si>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</si>
  <si>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</si>
  <si>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</si>
  <si>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</si>
  <si>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</si>
  <si>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</si>
  <si>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</si>
  <si>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</si>
  <si>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</si>
  <si>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</si>
  <si>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</si>
  <si>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</si>
  <si>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</si>
  <si>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</si>
  <si>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</si>
  <si>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</si>
  <si>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</si>
  <si>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</si>
  <si>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</si>
  <si>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</si>
  <si>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</si>
  <si>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</si>
  <si>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</si>
  <si>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</si>
  <si>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</si>
  <si>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</si>
  <si>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</si>
  <si>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</si>
  <si>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</si>
  <si>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</si>
  <si>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</si>
  <si>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</si>
  <si>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</si>
  <si>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</si>
  <si>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</si>
  <si>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</si>
  <si>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</si>
  <si>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</si>
  <si>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</si>
  <si>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</si>
  <si>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</si>
  <si>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</si>
  <si>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</si>
  <si>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</si>
  <si>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</si>
  <si>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</si>
  <si>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</si>
  <si>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</si>
  <si>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</si>
  <si>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</si>
  <si>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</si>
  <si>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</si>
  <si>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</si>
  <si>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</si>
  <si>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</si>
  <si>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</si>
  <si>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</si>
  <si>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</si>
  <si>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</si>
  <si>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</si>
  <si>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</si>
  <si>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</si>
  <si>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</si>
  <si>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</si>
  <si>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</si>
  <si>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</si>
  <si>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</si>
  <si>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</si>
  <si>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</si>
  <si>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</si>
  <si>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</si>
  <si>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</si>
  <si>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</si>
  <si>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</si>
  <si>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</si>
  <si>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</si>
  <si>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</si>
  <si>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</si>
  <si>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</si>
  <si>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</si>
  <si>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</si>
  <si>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</si>
  <si>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</si>
  <si>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</si>
  <si>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</si>
  <si>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</si>
  <si>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</si>
  <si>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</si>
  <si>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</si>
  <si>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</si>
  <si>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</si>
  <si>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</si>
  <si>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</si>
  <si>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</si>
  <si>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</si>
  <si>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</si>
  <si>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</si>
  <si>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</si>
  <si>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</si>
  <si>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</si>
  <si>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</si>
  <si>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</si>
  <si>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</si>
  <si>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</si>
  <si>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</si>
  <si>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</si>
  <si>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</si>
  <si>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</si>
  <si>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</si>
  <si>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</si>
  <si>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</si>
  <si>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</si>
  <si>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</si>
  <si>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</si>
  <si>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</si>
  <si>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</si>
  <si>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</si>
  <si>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</si>
  <si>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</si>
  <si>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</si>
  <si>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</si>
  <si>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</si>
  <si>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</si>
  <si>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</si>
  <si>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</si>
  <si>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</si>
  <si>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</si>
  <si>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</si>
  <si>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</si>
  <si>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</si>
  <si>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</si>
  <si>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</si>
  <si>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</si>
  <si>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</si>
  <si>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</si>
  <si>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</si>
  <si>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</si>
  <si>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</si>
  <si>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</si>
  <si>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</si>
  <si>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</si>
  <si>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</si>
  <si>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</si>
  <si>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</si>
  <si>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</si>
  <si>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</si>
  <si>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</si>
  <si>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</si>
  <si>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</si>
  <si>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</si>
  <si>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</si>
  <si>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</si>
  <si>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</si>
  <si>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</si>
  <si>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</si>
  <si>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</si>
  <si>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</si>
  <si>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</si>
  <si>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300¹</t>
  </si>
  <si>
    <t>Oktobar</t>
  </si>
  <si>
    <t>Novembar</t>
  </si>
  <si>
    <t>Decembar</t>
  </si>
  <si>
    <t>Jan-Dec 2019</t>
  </si>
  <si>
    <t>Jan-Dec 2020</t>
  </si>
  <si>
    <t>Jan-Dec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</si>
</sst>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indent="2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0" fillId="0" borderId="0" xfId="0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8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3" fontId="8" fillId="0" borderId="0" xfId="0" applyNumberFormat="1" applyFont="1" applyBorder="1" applyAlignment="1"/>
    <xf numFmtId="0" fontId="9" fillId="0" borderId="0" xfId="0" applyFont="1"/>
    <xf numFmtId="49" fontId="12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2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0" fontId="8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0" fillId="0" borderId="0" xfId="0" applyNumberFormat="1"/>
    <xf numFmtId="167" fontId="0" fillId="0" borderId="0" xfId="0" applyNumberFormat="1"/>
    <xf numFmtId="165" fontId="9" fillId="0" borderId="0" xfId="1" applyNumberFormat="1" applyFont="1"/>
    <xf numFmtId="165" fontId="12" fillId="0" borderId="2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165" fontId="14" fillId="0" borderId="0" xfId="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indent="2"/>
    </xf>
    <xf numFmtId="3" fontId="13" fillId="0" borderId="3" xfId="0" applyNumberFormat="1" applyFont="1" applyBorder="1"/>
    <xf numFmtId="165" fontId="9" fillId="0" borderId="3" xfId="1" applyNumberFormat="1" applyFont="1" applyBorder="1" applyAlignment="1">
      <alignment horizontal="right"/>
    </xf>
    <xf numFmtId="37" fontId="0" fillId="0" borderId="0" xfId="1" applyNumberFormat="1" applyFont="1"/>
    <xf numFmtId="3" fontId="0" fillId="0" borderId="0" xfId="1" applyNumberFormat="1" applyFont="1"/>
    <xf numFmtId="166" fontId="13" fillId="0" borderId="3" xfId="0" applyNumberFormat="1" applyFont="1" applyBorder="1"/>
    <xf numFmtId="166" fontId="0" fillId="0" borderId="3" xfId="0" applyNumberFormat="1" applyFont="1" applyBorder="1"/>
    <xf numFmtId="166" fontId="13" fillId="0" borderId="3" xfId="0" applyNumberFormat="1" applyFont="1" applyBorder="1" applyAlignment="1">
      <alignment horizontal="right"/>
    </xf>
    <xf numFmtId="168" fontId="13" fillId="0" borderId="3" xfId="1" applyNumberFormat="1" applyFont="1" applyBorder="1"/>
    <xf numFmtId="3" fontId="10" fillId="0" borderId="3" xfId="0" applyNumberFormat="1" applyFont="1" applyBorder="1" applyAlignment="1">
      <alignment horizontal="right" vertical="center" wrapText="1"/>
    </xf>
    <xf numFmtId="168" fontId="8" fillId="2" borderId="3" xfId="1" applyNumberFormat="1" applyFont="1" applyFill="1" applyBorder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165" fontId="12" fillId="0" borderId="2" xfId="1" applyNumberFormat="1" applyFont="1" applyBorder="1" applyAlignment="1">
      <alignment horizontal="right" vertical="center" wrapText="1"/>
    </xf>
    <xf numFmtId="165" fontId="8" fillId="0" borderId="7" xfId="1" applyNumberFormat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37" fontId="13" fillId="0" borderId="3" xfId="1" applyNumberFormat="1" applyFont="1" applyBorder="1"/>
    <xf numFmtId="43" fontId="0" fillId="0" borderId="0" xfId="0" applyNumberFormat="1"/>
    <xf numFmtId="3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6" fontId="9" fillId="2" borderId="3" xfId="0" applyNumberFormat="1" applyFont="1" applyFill="1" applyBorder="1" applyAlignment="1"/>
    <xf numFmtId="2" fontId="0" fillId="0" borderId="0" xfId="0" applyNumberFormat="1"/>
    <xf numFmtId="0" fontId="2" fillId="0" borderId="0" xfId="5"/>
    <xf numFmtId="168" fontId="2" fillId="0" borderId="0" xfId="1" applyNumberFormat="1" applyFont="1"/>
    <xf numFmtId="3" fontId="0" fillId="0" borderId="3" xfId="0" applyNumberFormat="1" applyBorder="1"/>
    <xf numFmtId="3" fontId="0" fillId="0" borderId="3" xfId="0" applyNumberFormat="1" applyFont="1" applyBorder="1"/>
    <xf numFmtId="0" fontId="10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1"/>
    </xf>
    <xf numFmtId="168" fontId="0" fillId="0" borderId="0" xfId="0" applyNumberFormat="1"/>
    <xf numFmtId="167" fontId="2" fillId="0" borderId="0" xfId="5" applyNumberFormat="1"/>
    <xf numFmtId="3" fontId="10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/>
    <xf numFmtId="168" fontId="5" fillId="0" borderId="3" xfId="1" applyNumberFormat="1" applyFont="1" applyBorder="1"/>
    <xf numFmtId="1" fontId="5" fillId="0" borderId="3" xfId="1" applyNumberFormat="1" applyFont="1" applyBorder="1"/>
    <xf numFmtId="37" fontId="5" fillId="0" borderId="3" xfId="1" applyNumberFormat="1" applyFont="1" applyBorder="1"/>
    <xf numFmtId="166" fontId="0" fillId="0" borderId="3" xfId="0" applyNumberFormat="1" applyFont="1" applyBorder="1" applyAlignment="1">
      <alignment horizontal="right"/>
    </xf>
    <xf numFmtId="165" fontId="8" fillId="2" borderId="0" xfId="1" applyNumberFormat="1" applyFont="1" applyFill="1" applyBorder="1" applyAlignment="1"/>
    <xf numFmtId="3" fontId="0" fillId="0" borderId="3" xfId="0" applyNumberFormat="1" applyFont="1" applyFill="1" applyBorder="1"/>
    <xf numFmtId="166" fontId="2" fillId="0" borderId="0" xfId="5" applyNumberFormat="1"/>
    <xf numFmtId="3" fontId="8" fillId="0" borderId="3" xfId="0" applyNumberFormat="1" applyFont="1" applyBorder="1" applyAlignment="1">
      <alignment vertical="center" wrapText="1"/>
    </xf>
    <xf numFmtId="168" fontId="0" fillId="0" borderId="0" xfId="1" applyNumberFormat="1" applyFont="1" applyBorder="1"/>
    <xf numFmtId="3" fontId="1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6" fontId="0" fillId="0" borderId="0" xfId="0" applyNumberFormat="1" applyBorder="1"/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6">
    <cellStyle name="Comma" xfId="1" builtinId="3"/>
    <cellStyle name="Comma 2" xfId="4"/>
    <cellStyle name="Normal" xfId="0" builtinId="0"/>
    <cellStyle name="Normal 2" xfId="2"/>
    <cellStyle name="Normal 3" xfId="3"/>
    <cellStyle name="Normal 4" xf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51" sqref="B51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48"/>
      <c r="I4" s="48"/>
      <c r="K4" s="49"/>
      <c r="L4" s="49"/>
      <c r="M4" s="49"/>
      <c r="N4" s="49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48"/>
      <c r="I5" s="48"/>
      <c r="K5" s="49"/>
      <c r="L5" s="49"/>
      <c r="M5" s="49"/>
      <c r="N5" s="49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47"/>
      <c r="I6" s="48"/>
      <c r="K6" s="49"/>
      <c r="L6" s="49"/>
      <c r="M6" s="49"/>
      <c r="N6" s="49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47"/>
      <c r="I7" s="48"/>
      <c r="K7" s="49"/>
      <c r="L7" s="49"/>
      <c r="M7" s="49"/>
      <c r="N7" s="49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48"/>
      <c r="I8" s="48"/>
      <c r="K8" s="49"/>
      <c r="L8" s="49"/>
      <c r="M8" s="49"/>
      <c r="N8" s="49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48"/>
      <c r="I9" s="48"/>
      <c r="K9" s="49"/>
      <c r="L9" s="49"/>
      <c r="M9" s="49"/>
      <c r="N9" s="49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48"/>
      <c r="I10" s="48"/>
      <c r="K10" s="49"/>
      <c r="L10" s="49"/>
      <c r="M10" s="49"/>
      <c r="N10" s="49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48"/>
      <c r="I11" s="48"/>
      <c r="J11" s="47"/>
      <c r="K11" s="49"/>
      <c r="L11" s="49"/>
      <c r="M11" s="49"/>
      <c r="N11" s="49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48"/>
      <c r="I12" s="48"/>
      <c r="K12" s="49"/>
      <c r="L12" s="49"/>
      <c r="M12" s="49"/>
      <c r="N12" s="49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48"/>
      <c r="I13" s="48"/>
      <c r="K13" s="49"/>
      <c r="L13" s="49"/>
      <c r="M13" s="49"/>
      <c r="N13" s="49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G14" s="57"/>
      <c r="H14" s="101"/>
      <c r="I14" s="101"/>
      <c r="K14" s="49"/>
      <c r="L14" s="49"/>
      <c r="M14" s="49"/>
      <c r="N14" s="49"/>
    </row>
    <row r="15" spans="1:14" x14ac:dyDescent="0.25">
      <c r="A15" s="86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G15" s="102"/>
      <c r="H15" s="101"/>
      <c r="I15" s="101"/>
      <c r="K15" s="49"/>
      <c r="L15" s="49"/>
      <c r="M15" s="49"/>
      <c r="N15" s="49"/>
    </row>
    <row r="16" spans="1:14" x14ac:dyDescent="0.25">
      <c r="A16" s="88">
        <v>2020</v>
      </c>
      <c r="B16" s="100"/>
      <c r="C16" s="100"/>
      <c r="D16" s="11"/>
      <c r="E16" s="11"/>
      <c r="G16" s="103"/>
      <c r="H16" s="92"/>
      <c r="I16" s="101"/>
      <c r="K16" s="49"/>
      <c r="L16" s="49"/>
      <c r="M16" s="49"/>
      <c r="N16" s="49"/>
    </row>
    <row r="17" spans="1:9" x14ac:dyDescent="0.25">
      <c r="A17" s="87" t="s">
        <v>6</v>
      </c>
      <c r="B17" s="10">
        <v>138803.23222000001</v>
      </c>
      <c r="C17" s="10">
        <v>31232.851589999998</v>
      </c>
      <c r="D17" s="10">
        <v>170036.08381000001</v>
      </c>
      <c r="E17" s="10">
        <v>-107570.38063</v>
      </c>
      <c r="G17" s="58"/>
      <c r="H17" s="58"/>
      <c r="I17" s="58"/>
    </row>
    <row r="18" spans="1:9" s="15" customFormat="1" x14ac:dyDescent="0.25">
      <c r="A18" s="9" t="s">
        <v>7</v>
      </c>
      <c r="B18" s="10">
        <v>191249.54016</v>
      </c>
      <c r="C18" s="10">
        <v>29939.06192</v>
      </c>
      <c r="D18" s="10">
        <v>221188.60208000001</v>
      </c>
      <c r="E18" s="10">
        <v>-161310.47824</v>
      </c>
      <c r="G18" s="58"/>
      <c r="H18" s="58"/>
      <c r="I18" s="58"/>
    </row>
    <row r="19" spans="1:9" s="15" customFormat="1" x14ac:dyDescent="0.25">
      <c r="A19" s="9" t="s">
        <v>8</v>
      </c>
      <c r="B19" s="10">
        <v>205152.43986000001</v>
      </c>
      <c r="C19" s="10">
        <v>27418.989020000001</v>
      </c>
      <c r="D19" s="10">
        <v>232571.42888000002</v>
      </c>
      <c r="E19" s="10">
        <v>-177733.45084</v>
      </c>
      <c r="G19" s="58"/>
      <c r="H19" s="58"/>
      <c r="I19" s="58"/>
    </row>
    <row r="20" spans="1:9" x14ac:dyDescent="0.25">
      <c r="A20" s="9" t="s">
        <v>9</v>
      </c>
      <c r="B20" s="10">
        <v>151433.72205000001</v>
      </c>
      <c r="C20" s="10">
        <v>25693.27735</v>
      </c>
      <c r="D20" s="10">
        <v>177126.9994</v>
      </c>
      <c r="E20" s="10">
        <v>-125740.44470000001</v>
      </c>
      <c r="G20" s="58"/>
      <c r="H20" s="58"/>
      <c r="I20" s="58"/>
    </row>
    <row r="21" spans="1:9" s="50" customFormat="1" x14ac:dyDescent="0.25">
      <c r="A21" s="9" t="s">
        <v>10</v>
      </c>
      <c r="B21" s="10">
        <v>160528.82389</v>
      </c>
      <c r="C21" s="10">
        <v>18792.024559999998</v>
      </c>
      <c r="D21" s="10">
        <v>179320.84844999999</v>
      </c>
      <c r="E21" s="10">
        <v>-141736.79933000001</v>
      </c>
      <c r="G21" s="58"/>
      <c r="H21" s="58"/>
      <c r="I21" s="58"/>
    </row>
    <row r="22" spans="1:9" s="50" customFormat="1" x14ac:dyDescent="0.25">
      <c r="A22" s="9" t="s">
        <v>11</v>
      </c>
      <c r="B22" s="10">
        <v>192535.44865999999</v>
      </c>
      <c r="C22" s="10">
        <v>34786.394220000002</v>
      </c>
      <c r="D22" s="10">
        <v>227321.84288000001</v>
      </c>
      <c r="E22" s="10">
        <v>-157749.05443999998</v>
      </c>
      <c r="G22" s="58"/>
      <c r="H22" s="58"/>
      <c r="I22" s="58"/>
    </row>
    <row r="23" spans="1:9" s="50" customFormat="1" x14ac:dyDescent="0.25">
      <c r="A23" s="9" t="s">
        <v>12</v>
      </c>
      <c r="B23" s="10">
        <v>180506.25212000002</v>
      </c>
      <c r="C23" s="10">
        <v>32112.844430000001</v>
      </c>
      <c r="D23" s="10">
        <v>212619.09655000002</v>
      </c>
      <c r="E23" s="10">
        <v>-148393.40769000002</v>
      </c>
      <c r="G23" s="58"/>
      <c r="H23" s="58"/>
      <c r="I23" s="58"/>
    </row>
    <row r="24" spans="1:9" s="50" customFormat="1" x14ac:dyDescent="0.25">
      <c r="A24" s="9" t="s">
        <v>13</v>
      </c>
      <c r="B24" s="10">
        <v>164875.06156999999</v>
      </c>
      <c r="C24" s="10">
        <v>30739.49684</v>
      </c>
      <c r="D24" s="10">
        <v>195614.55841</v>
      </c>
      <c r="E24" s="10">
        <v>-134135.56472999998</v>
      </c>
      <c r="G24" s="58"/>
      <c r="H24" s="58"/>
      <c r="I24" s="58"/>
    </row>
    <row r="25" spans="1:9" s="50" customFormat="1" x14ac:dyDescent="0.25">
      <c r="A25" s="9" t="s">
        <v>14</v>
      </c>
      <c r="B25" s="10">
        <v>179621.19062000001</v>
      </c>
      <c r="C25" s="10">
        <v>23838.380530000002</v>
      </c>
      <c r="D25" s="10">
        <v>203459.57115</v>
      </c>
      <c r="E25" s="10">
        <v>-155782.81009000001</v>
      </c>
      <c r="G25" s="58"/>
      <c r="H25" s="58"/>
      <c r="I25" s="58"/>
    </row>
    <row r="26" spans="1:9" s="50" customFormat="1" x14ac:dyDescent="0.25">
      <c r="A26" s="9" t="s">
        <v>185</v>
      </c>
      <c r="B26" s="10">
        <v>187045.95963999999</v>
      </c>
      <c r="C26" s="10">
        <v>31894.377639999999</v>
      </c>
      <c r="D26" s="10">
        <v>218940.33727999998</v>
      </c>
      <c r="E26" s="10">
        <v>-155151.58199999999</v>
      </c>
      <c r="G26" s="58"/>
      <c r="H26" s="58"/>
      <c r="I26" s="58"/>
    </row>
    <row r="27" spans="1:9" s="50" customFormat="1" x14ac:dyDescent="0.25">
      <c r="A27" s="9" t="s">
        <v>186</v>
      </c>
      <c r="B27" s="10">
        <v>171607.50646</v>
      </c>
      <c r="C27" s="10">
        <v>37892.822100000005</v>
      </c>
      <c r="D27" s="10">
        <v>209500.32855999999</v>
      </c>
      <c r="E27" s="10">
        <v>-133714.68436000001</v>
      </c>
      <c r="G27" s="58"/>
      <c r="H27" s="104"/>
      <c r="I27" s="58"/>
    </row>
    <row r="28" spans="1:9" s="50" customFormat="1" x14ac:dyDescent="0.25">
      <c r="A28" s="9" t="s">
        <v>187</v>
      </c>
      <c r="B28" s="10">
        <v>180313.64140999998</v>
      </c>
      <c r="C28" s="10">
        <v>41608.957929999997</v>
      </c>
      <c r="D28" s="10">
        <v>221922.59933999999</v>
      </c>
      <c r="E28" s="10">
        <v>-138704.68347999998</v>
      </c>
      <c r="G28" s="58"/>
      <c r="H28" s="58"/>
      <c r="I28" s="58"/>
    </row>
    <row r="29" spans="1:9" s="50" customFormat="1" x14ac:dyDescent="0.25">
      <c r="A29" s="60"/>
      <c r="B29" s="91"/>
      <c r="C29" s="91"/>
      <c r="D29" s="92"/>
      <c r="E29" s="57"/>
      <c r="G29" s="58"/>
      <c r="H29" s="103"/>
      <c r="I29" s="57"/>
    </row>
    <row r="30" spans="1:9" x14ac:dyDescent="0.25">
      <c r="A30" s="13" t="s">
        <v>18</v>
      </c>
      <c r="B30" s="45"/>
      <c r="C30" s="45"/>
      <c r="D30" s="59"/>
      <c r="G30" s="58"/>
      <c r="H30" s="57"/>
      <c r="I30" s="57"/>
    </row>
    <row r="31" spans="1:9" x14ac:dyDescent="0.25">
      <c r="B31" s="51"/>
      <c r="C31" s="45"/>
      <c r="D31" s="47"/>
      <c r="G31" s="104"/>
      <c r="H31" s="57"/>
      <c r="I31" s="57"/>
    </row>
    <row r="32" spans="1:9" x14ac:dyDescent="0.25">
      <c r="B32" s="51"/>
      <c r="G32" s="57"/>
      <c r="H32" s="57"/>
      <c r="I32" s="57"/>
    </row>
    <row r="33" spans="1:5" x14ac:dyDescent="0.25">
      <c r="B33" s="81"/>
    </row>
    <row r="34" spans="1:5" x14ac:dyDescent="0.25">
      <c r="C34" s="51"/>
      <c r="D34" s="45"/>
    </row>
    <row r="35" spans="1:5" x14ac:dyDescent="0.25">
      <c r="C35" s="51"/>
      <c r="D35" s="51"/>
      <c r="E35" s="28"/>
    </row>
    <row r="37" spans="1:5" x14ac:dyDescent="0.25">
      <c r="C37" s="77"/>
      <c r="D37" s="77"/>
    </row>
    <row r="39" spans="1:5" x14ac:dyDescent="0.25">
      <c r="A39" s="48"/>
      <c r="B39" s="48"/>
      <c r="C39" s="48"/>
      <c r="D39" s="48"/>
    </row>
    <row r="40" spans="1:5" x14ac:dyDescent="0.25">
      <c r="A40" s="48"/>
      <c r="B40" s="48"/>
      <c r="C40" s="48"/>
      <c r="D40" s="48"/>
    </row>
    <row r="41" spans="1:5" x14ac:dyDescent="0.25">
      <c r="A41" s="48"/>
      <c r="B41" s="48"/>
      <c r="C41" s="48"/>
      <c r="D41" s="48"/>
    </row>
    <row r="42" spans="1:5" x14ac:dyDescent="0.25">
      <c r="A42" s="48"/>
      <c r="B42" s="48"/>
      <c r="C42" s="48"/>
      <c r="D42" s="48"/>
    </row>
    <row r="43" spans="1:5" x14ac:dyDescent="0.25">
      <c r="A43" s="48"/>
      <c r="B43" s="48"/>
      <c r="C43" s="48"/>
      <c r="D43" s="48"/>
    </row>
    <row r="44" spans="1:5" x14ac:dyDescent="0.25">
      <c r="A44" s="48"/>
      <c r="B44" s="48"/>
      <c r="C44" s="48"/>
      <c r="D44" s="48"/>
    </row>
    <row r="45" spans="1:5" x14ac:dyDescent="0.25">
      <c r="A45" s="48"/>
      <c r="B45" s="48"/>
      <c r="C45" s="48"/>
      <c r="D45" s="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E14" sqref="E14"/>
    </sheetView>
  </sheetViews>
  <sheetFormatPr defaultRowHeight="15" x14ac:dyDescent="0.25"/>
  <cols>
    <col min="1" max="1" width="23.7109375" customWidth="1"/>
    <col min="2" max="11" width="14.7109375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05" t="s">
        <v>2</v>
      </c>
      <c r="C2" s="106"/>
      <c r="D2" s="106"/>
      <c r="E2" s="107"/>
      <c r="F2" s="105" t="s">
        <v>3</v>
      </c>
      <c r="G2" s="106"/>
      <c r="H2" s="106"/>
      <c r="I2" s="107"/>
      <c r="J2" s="108" t="s">
        <v>5</v>
      </c>
      <c r="K2" s="109"/>
    </row>
    <row r="3" spans="1:15" x14ac:dyDescent="0.25">
      <c r="A3" s="20" t="s">
        <v>21</v>
      </c>
      <c r="B3" s="110" t="s">
        <v>188</v>
      </c>
      <c r="C3" s="111"/>
      <c r="D3" s="110" t="s">
        <v>189</v>
      </c>
      <c r="E3" s="111"/>
      <c r="F3" s="110" t="s">
        <v>188</v>
      </c>
      <c r="G3" s="111"/>
      <c r="H3" s="110" t="s">
        <v>189</v>
      </c>
      <c r="I3" s="111"/>
      <c r="J3" s="21" t="s">
        <v>188</v>
      </c>
      <c r="K3" s="21" t="s">
        <v>189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62">
        <v>100</v>
      </c>
      <c r="C5" s="85">
        <v>2600771.46129</v>
      </c>
      <c r="D5" s="62">
        <v>100</v>
      </c>
      <c r="E5" s="85">
        <v>2103672.8186599999</v>
      </c>
      <c r="F5" s="62">
        <v>100</v>
      </c>
      <c r="G5" s="85">
        <v>415483.75247000001</v>
      </c>
      <c r="H5" s="62">
        <v>100</v>
      </c>
      <c r="I5" s="85">
        <v>365949.47813</v>
      </c>
      <c r="J5" s="69">
        <f>+'Tabela 2'!G5-'Tabela 2'!C5</f>
        <v>-2185287.7088199998</v>
      </c>
      <c r="K5" s="69">
        <f>+I5-E5</f>
        <v>-1737723.3405299999</v>
      </c>
      <c r="M5" s="51"/>
      <c r="N5" s="51"/>
      <c r="O5" s="51"/>
    </row>
    <row r="6" spans="1:15" x14ac:dyDescent="0.25">
      <c r="A6" s="26" t="s">
        <v>25</v>
      </c>
      <c r="B6" s="62">
        <f>+C6/$C$5*100</f>
        <v>84.422804906931205</v>
      </c>
      <c r="C6" s="85">
        <v>2195644.2168400004</v>
      </c>
      <c r="D6" s="62">
        <f>+E6/$E$5*100</f>
        <v>81.837899062014202</v>
      </c>
      <c r="E6" s="85">
        <v>1721601.63793</v>
      </c>
      <c r="F6" s="62">
        <f>+G6/$G$5*100</f>
        <v>93.965878439058756</v>
      </c>
      <c r="G6" s="85">
        <v>390412.95778</v>
      </c>
      <c r="H6" s="62">
        <f>+I6/$I$5*100</f>
        <v>90.519835722330015</v>
      </c>
      <c r="I6" s="85">
        <v>331256.86642999999</v>
      </c>
      <c r="J6" s="69">
        <f>+'Tabela 2'!G6-'Tabela 2'!C6</f>
        <v>-1805231.2590600003</v>
      </c>
      <c r="K6" s="69">
        <f t="shared" ref="K6:K19" si="0">+I6-E6</f>
        <v>-1390344.7715</v>
      </c>
      <c r="L6" s="51"/>
      <c r="M6" s="51"/>
      <c r="N6" s="51"/>
      <c r="O6" s="51"/>
    </row>
    <row r="7" spans="1:15" x14ac:dyDescent="0.25">
      <c r="A7" s="26" t="s">
        <v>26</v>
      </c>
      <c r="B7" s="62">
        <f t="shared" ref="B7:B19" si="1">+C7/$C$5*100</f>
        <v>48.228544464181851</v>
      </c>
      <c r="C7" s="85">
        <v>1254314.2206199998</v>
      </c>
      <c r="D7" s="62">
        <f t="shared" ref="D7:D19" si="2">+E7/$E$5*100</f>
        <v>45.051845689753925</v>
      </c>
      <c r="E7" s="85">
        <v>947743.43208000006</v>
      </c>
      <c r="F7" s="62">
        <f t="shared" ref="F7:F19" si="3">+G7/$G$5*100</f>
        <v>38.536401488181156</v>
      </c>
      <c r="G7" s="85">
        <v>160112.48697</v>
      </c>
      <c r="H7" s="62">
        <f t="shared" ref="H7:H19" si="4">+I7/$I$5*100</f>
        <v>38.544351848998218</v>
      </c>
      <c r="I7" s="85">
        <v>141052.85444</v>
      </c>
      <c r="J7" s="69">
        <f>+'Tabela 2'!G7-'Tabela 2'!C7</f>
        <v>-1094201.7336499998</v>
      </c>
      <c r="K7" s="69">
        <f t="shared" si="0"/>
        <v>-806690.57764000003</v>
      </c>
      <c r="L7" s="51"/>
      <c r="M7" s="51"/>
      <c r="N7" s="51"/>
      <c r="O7" s="51"/>
    </row>
    <row r="8" spans="1:15" x14ac:dyDescent="0.25">
      <c r="A8" s="26" t="s">
        <v>27</v>
      </c>
      <c r="B8" s="62">
        <f t="shared" si="1"/>
        <v>28.582062297441986</v>
      </c>
      <c r="C8" s="85">
        <v>743354.11927999998</v>
      </c>
      <c r="D8" s="62">
        <f t="shared" si="2"/>
        <v>28.837837873782441</v>
      </c>
      <c r="E8" s="85">
        <v>606653.75684000005</v>
      </c>
      <c r="F8" s="62">
        <f t="shared" si="3"/>
        <v>44.713575815076922</v>
      </c>
      <c r="G8" s="85">
        <v>185777.64265999998</v>
      </c>
      <c r="H8" s="62">
        <f t="shared" si="4"/>
        <v>45.059702550367462</v>
      </c>
      <c r="I8" s="85">
        <v>164895.74633000002</v>
      </c>
      <c r="J8" s="69">
        <f>+'Tabela 2'!G8-'Tabela 2'!C8</f>
        <v>-557576.47661999997</v>
      </c>
      <c r="K8" s="69">
        <f t="shared" si="0"/>
        <v>-441758.01051000005</v>
      </c>
      <c r="L8" s="51"/>
      <c r="M8" s="51"/>
      <c r="N8" s="51"/>
      <c r="O8" s="51"/>
    </row>
    <row r="9" spans="1:15" x14ac:dyDescent="0.25">
      <c r="A9" s="26" t="s">
        <v>28</v>
      </c>
      <c r="B9" s="62">
        <f t="shared" si="1"/>
        <v>0.33080637910924315</v>
      </c>
      <c r="C9" s="85">
        <v>8603.5179000000007</v>
      </c>
      <c r="D9" s="62">
        <f t="shared" si="2"/>
        <v>0.34821435943000262</v>
      </c>
      <c r="E9" s="85">
        <v>7325.2908299999999</v>
      </c>
      <c r="F9" s="62">
        <f t="shared" si="3"/>
        <v>0.61484863001579215</v>
      </c>
      <c r="G9" s="85">
        <v>2554.5961600000001</v>
      </c>
      <c r="H9" s="62">
        <f t="shared" si="4"/>
        <v>1.1967146482565199</v>
      </c>
      <c r="I9" s="85">
        <v>4379.3710099999998</v>
      </c>
      <c r="J9" s="69">
        <f>+'Tabela 2'!G9-'Tabela 2'!C9</f>
        <v>-6048.9217400000007</v>
      </c>
      <c r="K9" s="69">
        <f t="shared" si="0"/>
        <v>-2945.9198200000001</v>
      </c>
      <c r="L9" s="51"/>
      <c r="M9" s="51"/>
      <c r="N9" s="51"/>
      <c r="O9" s="51"/>
    </row>
    <row r="10" spans="1:15" x14ac:dyDescent="0.25">
      <c r="A10" s="26" t="s">
        <v>29</v>
      </c>
      <c r="B10" s="62">
        <f t="shared" si="1"/>
        <v>13.113487283532251</v>
      </c>
      <c r="C10" s="85">
        <v>341051.83485000004</v>
      </c>
      <c r="D10" s="62">
        <f t="shared" si="2"/>
        <v>15.02433056112433</v>
      </c>
      <c r="E10" s="85">
        <v>316062.75819999998</v>
      </c>
      <c r="F10" s="62">
        <f t="shared" si="3"/>
        <v>4.8423832629779469</v>
      </c>
      <c r="G10" s="85">
        <v>20119.315690000003</v>
      </c>
      <c r="H10" s="62">
        <f t="shared" si="4"/>
        <v>7.4116650278060607</v>
      </c>
      <c r="I10" s="85">
        <v>27122.949489999999</v>
      </c>
      <c r="J10" s="69">
        <f>+'Tabela 2'!G10-'Tabela 2'!C10</f>
        <v>-320932.51916000003</v>
      </c>
      <c r="K10" s="69">
        <f t="shared" si="0"/>
        <v>-288939.80871000001</v>
      </c>
      <c r="L10" s="51"/>
      <c r="M10" s="51"/>
      <c r="N10" s="51"/>
      <c r="O10" s="51"/>
    </row>
    <row r="11" spans="1:15" x14ac:dyDescent="0.25">
      <c r="A11" s="26" t="s">
        <v>30</v>
      </c>
      <c r="B11" s="62">
        <f t="shared" si="1"/>
        <v>2.0654640670870599</v>
      </c>
      <c r="C11" s="85">
        <v>53718</v>
      </c>
      <c r="D11" s="62">
        <f t="shared" si="2"/>
        <v>2.7510456705365436</v>
      </c>
      <c r="E11" s="85">
        <v>57873</v>
      </c>
      <c r="F11" s="62">
        <f t="shared" si="3"/>
        <v>0.54403883582985879</v>
      </c>
      <c r="G11" s="85">
        <v>2260.3929700000003</v>
      </c>
      <c r="H11" s="62">
        <f t="shared" si="4"/>
        <v>0.84638600000945985</v>
      </c>
      <c r="I11" s="85">
        <v>3097.3451500000001</v>
      </c>
      <c r="J11" s="69">
        <f>+G11-C11</f>
        <v>-51457.607029999999</v>
      </c>
      <c r="K11" s="69">
        <f>+I11-E11</f>
        <v>-54775.654849999999</v>
      </c>
      <c r="L11" s="51"/>
      <c r="M11" s="51"/>
      <c r="N11" s="51"/>
      <c r="O11" s="51"/>
    </row>
    <row r="12" spans="1:15" x14ac:dyDescent="0.25">
      <c r="A12" s="26" t="s">
        <v>31</v>
      </c>
      <c r="B12" s="62">
        <f t="shared" si="1"/>
        <v>6.7447454576801902E-2</v>
      </c>
      <c r="C12" s="85">
        <v>1754.1541499999998</v>
      </c>
      <c r="D12" s="62">
        <f t="shared" si="2"/>
        <v>3.8531409580902461E-2</v>
      </c>
      <c r="E12" s="85">
        <v>810.57479000000001</v>
      </c>
      <c r="F12" s="62">
        <f t="shared" si="3"/>
        <v>3.2850832117642254E-2</v>
      </c>
      <c r="G12" s="85">
        <v>136.48987</v>
      </c>
      <c r="H12" s="62">
        <f t="shared" si="4"/>
        <v>2.5398601597945662E-2</v>
      </c>
      <c r="I12" s="85">
        <v>92.94605</v>
      </c>
      <c r="J12" s="69">
        <f>+'Tabela 2'!G12-'Tabela 2'!C12</f>
        <v>-1617.66428</v>
      </c>
      <c r="K12" s="69">
        <f t="shared" si="0"/>
        <v>-717.62873999999999</v>
      </c>
      <c r="L12" s="51"/>
      <c r="M12" s="51"/>
      <c r="N12" s="51"/>
      <c r="O12" s="51"/>
    </row>
    <row r="13" spans="1:15" x14ac:dyDescent="0.25">
      <c r="A13" s="26" t="s">
        <v>32</v>
      </c>
      <c r="B13" s="62">
        <f t="shared" si="1"/>
        <v>0.9800207084461674</v>
      </c>
      <c r="C13" s="85">
        <v>25488.098899999997</v>
      </c>
      <c r="D13" s="62">
        <f t="shared" si="2"/>
        <v>1.5188777958519692</v>
      </c>
      <c r="E13" s="85">
        <v>31952.21934</v>
      </c>
      <c r="F13" s="62">
        <f t="shared" si="3"/>
        <v>0.44294078385962454</v>
      </c>
      <c r="G13" s="85">
        <v>1840.34699</v>
      </c>
      <c r="H13" s="62">
        <f t="shared" si="4"/>
        <v>0.59140520190362811</v>
      </c>
      <c r="I13" s="85">
        <v>2164.2442500000002</v>
      </c>
      <c r="J13" s="69">
        <f>+'Tabela 2'!G13-'Tabela 2'!C13</f>
        <v>-23647.751909999999</v>
      </c>
      <c r="K13" s="69">
        <f t="shared" si="0"/>
        <v>-29787.97509</v>
      </c>
      <c r="L13" s="51"/>
      <c r="M13" s="51"/>
      <c r="N13" s="51"/>
      <c r="O13" s="51"/>
    </row>
    <row r="14" spans="1:15" x14ac:dyDescent="0.25">
      <c r="A14" s="26" t="s">
        <v>33</v>
      </c>
      <c r="B14" s="62">
        <f t="shared" si="1"/>
        <v>8.5341421894836369</v>
      </c>
      <c r="C14" s="85">
        <v>221953.53453</v>
      </c>
      <c r="D14" s="62">
        <f t="shared" si="2"/>
        <v>10.364613361733971</v>
      </c>
      <c r="E14" s="85">
        <v>218037.55405000001</v>
      </c>
      <c r="F14" s="62">
        <f t="shared" si="3"/>
        <v>4.191087371402646</v>
      </c>
      <c r="G14" s="85">
        <v>17413.287079999998</v>
      </c>
      <c r="H14" s="62">
        <f t="shared" si="4"/>
        <v>6.0490186686743348</v>
      </c>
      <c r="I14" s="85">
        <v>22136.35225</v>
      </c>
      <c r="J14" s="69">
        <f>+'Tabela 2'!G14-'Tabela 2'!C14</f>
        <v>-204540.24745</v>
      </c>
      <c r="K14" s="69">
        <f t="shared" si="0"/>
        <v>-195901.20180000001</v>
      </c>
      <c r="L14" s="51"/>
      <c r="M14" s="51"/>
      <c r="N14" s="51"/>
      <c r="O14" s="51"/>
    </row>
    <row r="15" spans="1:15" x14ac:dyDescent="0.25">
      <c r="A15" s="26" t="s">
        <v>34</v>
      </c>
      <c r="B15" s="62">
        <f t="shared" si="1"/>
        <v>0.35427847571927018</v>
      </c>
      <c r="C15" s="85">
        <v>9213.9734900000003</v>
      </c>
      <c r="D15" s="62">
        <f t="shared" si="2"/>
        <v>0.42518846327526949</v>
      </c>
      <c r="E15" s="85">
        <v>8944.5741300000009</v>
      </c>
      <c r="F15" s="62">
        <f t="shared" si="3"/>
        <v>0.43347982906504723</v>
      </c>
      <c r="G15" s="85">
        <v>1801.03826</v>
      </c>
      <c r="H15" s="62">
        <f t="shared" si="4"/>
        <v>0.38416940971851304</v>
      </c>
      <c r="I15" s="85">
        <v>1405.8659499999999</v>
      </c>
      <c r="J15" s="69">
        <f>+'Tabela 2'!G15-'Tabela 2'!C15</f>
        <v>-7412.93523</v>
      </c>
      <c r="K15" s="69">
        <f t="shared" si="0"/>
        <v>-7538.7081800000014</v>
      </c>
      <c r="L15" s="51"/>
      <c r="M15" s="51"/>
      <c r="N15" s="51"/>
      <c r="O15" s="51"/>
    </row>
    <row r="16" spans="1:15" x14ac:dyDescent="0.25">
      <c r="A16" s="26" t="s">
        <v>35</v>
      </c>
      <c r="B16" s="62">
        <f t="shared" si="1"/>
        <v>1.4695544302475061</v>
      </c>
      <c r="C16" s="85">
        <v>38219.752229999998</v>
      </c>
      <c r="D16" s="62">
        <f t="shared" si="2"/>
        <v>1.9027294750852262</v>
      </c>
      <c r="E16" s="85">
        <v>40027.20278</v>
      </c>
      <c r="F16" s="62">
        <f t="shared" si="3"/>
        <v>1.9264946877983993</v>
      </c>
      <c r="G16" s="85">
        <v>8004.2724200000002</v>
      </c>
      <c r="H16" s="62">
        <f t="shared" si="4"/>
        <v>2.1413204085008379</v>
      </c>
      <c r="I16" s="85">
        <v>7836.1508600000006</v>
      </c>
      <c r="J16" s="69">
        <f>+'Tabela 2'!G16-'Tabela 2'!C16</f>
        <v>-30215.479809999997</v>
      </c>
      <c r="K16" s="69">
        <f t="shared" si="0"/>
        <v>-32191.051919999998</v>
      </c>
      <c r="L16" s="51"/>
      <c r="M16" s="51"/>
      <c r="N16" s="51"/>
      <c r="O16" s="51"/>
    </row>
    <row r="17" spans="1:15" x14ac:dyDescent="0.25">
      <c r="A17" s="26" t="s">
        <v>36</v>
      </c>
      <c r="B17" s="62">
        <f t="shared" si="1"/>
        <v>0.87648305355878409</v>
      </c>
      <c r="C17" s="85">
        <v>22795.321120000001</v>
      </c>
      <c r="D17" s="62">
        <f t="shared" si="2"/>
        <v>0.81403730124288542</v>
      </c>
      <c r="E17" s="85">
        <v>17124.68144</v>
      </c>
      <c r="F17" s="62">
        <f t="shared" si="3"/>
        <v>7.1886539058242951E-2</v>
      </c>
      <c r="G17" s="85">
        <v>298.67689000000001</v>
      </c>
      <c r="H17" s="62">
        <f t="shared" si="4"/>
        <v>9.8404375882748016E-2</v>
      </c>
      <c r="I17" s="85">
        <v>360.1103</v>
      </c>
      <c r="J17" s="69">
        <f>+'Tabela 2'!G17-'Tabela 2'!C17</f>
        <v>-22496.644230000002</v>
      </c>
      <c r="K17" s="69">
        <f t="shared" si="0"/>
        <v>-16764.57114</v>
      </c>
      <c r="L17" s="51"/>
      <c r="M17" s="51"/>
      <c r="N17" s="51"/>
      <c r="O17" s="51"/>
    </row>
    <row r="18" spans="1:15" x14ac:dyDescent="0.25">
      <c r="A18" s="26" t="s">
        <v>37</v>
      </c>
      <c r="B18" s="62">
        <f t="shared" si="1"/>
        <v>5.2217426637186914</v>
      </c>
      <c r="C18" s="85">
        <v>135805.59297999999</v>
      </c>
      <c r="D18" s="62">
        <f t="shared" si="2"/>
        <v>5.1544490287738576</v>
      </c>
      <c r="E18" s="85">
        <v>108432.74317</v>
      </c>
      <c r="F18" s="62">
        <f t="shared" si="3"/>
        <v>3.4459954943806852</v>
      </c>
      <c r="G18" s="85">
        <v>14317.551390000001</v>
      </c>
      <c r="H18" s="62">
        <f t="shared" si="4"/>
        <v>3.6827561003413742</v>
      </c>
      <c r="I18" s="85">
        <v>13477.02673</v>
      </c>
      <c r="J18" s="69">
        <f>+'Tabela 2'!G18-'Tabela 2'!C18</f>
        <v>-121488.04158999998</v>
      </c>
      <c r="K18" s="69">
        <f t="shared" si="0"/>
        <v>-94955.716440000004</v>
      </c>
      <c r="L18" s="51"/>
      <c r="M18" s="51"/>
      <c r="N18" s="51"/>
      <c r="O18" s="51"/>
    </row>
    <row r="19" spans="1:15" x14ac:dyDescent="0.25">
      <c r="A19" s="26" t="s">
        <v>38</v>
      </c>
      <c r="B19" s="62">
        <f t="shared" si="1"/>
        <v>0.37631206492651892</v>
      </c>
      <c r="C19" s="85">
        <v>9787.0167899999997</v>
      </c>
      <c r="D19" s="62">
        <f t="shared" si="2"/>
        <v>0.39796261118840237</v>
      </c>
      <c r="E19" s="85">
        <v>8371.8312800000003</v>
      </c>
      <c r="F19" s="62">
        <f t="shared" si="3"/>
        <v>6.0079581575942335E-3</v>
      </c>
      <c r="G19" s="85">
        <v>24.96209</v>
      </c>
      <c r="H19" s="62">
        <f t="shared" si="4"/>
        <v>3.023379089522737E-3</v>
      </c>
      <c r="I19" s="85">
        <v>11.06404</v>
      </c>
      <c r="J19" s="69">
        <f>+'Tabela 2'!G19-'Tabela 2'!C19</f>
        <v>-9762.0546999999988</v>
      </c>
      <c r="K19" s="69">
        <f t="shared" si="0"/>
        <v>-8360.767240000001</v>
      </c>
      <c r="L19" s="51"/>
      <c r="M19" s="51"/>
      <c r="N19" s="51"/>
      <c r="O19" s="51"/>
    </row>
    <row r="20" spans="1:15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5" x14ac:dyDescent="0.25">
      <c r="A21" s="13" t="s">
        <v>18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5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 x14ac:dyDescent="0.25">
      <c r="A24" s="50"/>
      <c r="B24" s="50"/>
      <c r="C24" s="50"/>
      <c r="D24" s="52"/>
      <c r="E24" s="52"/>
      <c r="F24" s="50"/>
      <c r="G24" s="50"/>
      <c r="H24" s="50"/>
      <c r="I24" s="50"/>
      <c r="J24" s="52"/>
      <c r="K24" s="50"/>
      <c r="L24" s="52"/>
    </row>
    <row r="25" spans="1:15" x14ac:dyDescent="0.25">
      <c r="A25" s="50"/>
    </row>
    <row r="26" spans="1:15" x14ac:dyDescent="0.25">
      <c r="A26" s="50"/>
    </row>
    <row r="27" spans="1:15" x14ac:dyDescent="0.25">
      <c r="A27" s="50"/>
    </row>
    <row r="28" spans="1:15" x14ac:dyDescent="0.25">
      <c r="A28" s="50"/>
    </row>
    <row r="29" spans="1:15" x14ac:dyDescent="0.25">
      <c r="A29" s="50"/>
    </row>
    <row r="30" spans="1:15" x14ac:dyDescent="0.25">
      <c r="A30" s="50"/>
    </row>
    <row r="31" spans="1:15" x14ac:dyDescent="0.25">
      <c r="A31" s="50"/>
    </row>
    <row r="32" spans="1:15" x14ac:dyDescent="0.25">
      <c r="A32" s="50"/>
    </row>
    <row r="33" spans="1:13" x14ac:dyDescent="0.25">
      <c r="A33" s="50"/>
    </row>
    <row r="34" spans="1:13" x14ac:dyDescent="0.25">
      <c r="A34" s="50"/>
    </row>
    <row r="35" spans="1:13" x14ac:dyDescent="0.25">
      <c r="A35" s="50"/>
    </row>
    <row r="36" spans="1:13" x14ac:dyDescent="0.25">
      <c r="A36" s="50"/>
      <c r="I36" s="51"/>
      <c r="J36" s="51"/>
      <c r="K36" s="51"/>
      <c r="L36" s="51"/>
    </row>
    <row r="37" spans="1:13" x14ac:dyDescent="0.25">
      <c r="A37" s="50"/>
    </row>
    <row r="38" spans="1:13" x14ac:dyDescent="0.25">
      <c r="A38" s="50"/>
    </row>
    <row r="39" spans="1:13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 x14ac:dyDescent="0.25">
      <c r="A40" s="50"/>
      <c r="I40" s="51"/>
      <c r="J40" s="51"/>
      <c r="K40" s="64"/>
      <c r="L40" s="51"/>
      <c r="M40" s="48"/>
    </row>
    <row r="41" spans="1:13" x14ac:dyDescent="0.25">
      <c r="A41" s="50"/>
      <c r="B41" s="64"/>
      <c r="C41" s="64"/>
      <c r="D41" s="64"/>
      <c r="E41" s="64"/>
      <c r="F41" s="64"/>
      <c r="G41" s="64"/>
      <c r="H41" s="64"/>
      <c r="I41" s="64"/>
      <c r="J41" s="52"/>
      <c r="K41" s="48"/>
      <c r="L41" s="52"/>
      <c r="M41" s="48"/>
    </row>
    <row r="42" spans="1:13" x14ac:dyDescent="0.25">
      <c r="I42" s="52"/>
    </row>
    <row r="43" spans="1:13" x14ac:dyDescent="0.25">
      <c r="C43" s="50"/>
      <c r="F43" s="50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24" sqref="C24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8" max="10" width="16" customWidth="1"/>
    <col min="11" max="11" width="14.7109375" customWidth="1"/>
    <col min="12" max="12" width="11.5703125" bestFit="1" customWidth="1"/>
  </cols>
  <sheetData>
    <row r="1" spans="1:15" x14ac:dyDescent="0.25">
      <c r="A1" s="113" t="s">
        <v>39</v>
      </c>
      <c r="B1" s="113"/>
      <c r="C1" s="113"/>
      <c r="D1" s="113"/>
      <c r="E1" s="113"/>
      <c r="F1" s="113"/>
      <c r="G1" s="113"/>
      <c r="J1" s="50"/>
      <c r="K1" s="50"/>
      <c r="L1" s="50"/>
      <c r="M1" s="50"/>
    </row>
    <row r="2" spans="1:15" x14ac:dyDescent="0.25">
      <c r="A2" s="114" t="s">
        <v>40</v>
      </c>
      <c r="B2" s="117" t="s">
        <v>2</v>
      </c>
      <c r="C2" s="117"/>
      <c r="D2" s="117" t="s">
        <v>3</v>
      </c>
      <c r="E2" s="117"/>
      <c r="F2" s="117" t="s">
        <v>5</v>
      </c>
      <c r="G2" s="117"/>
      <c r="J2" s="50"/>
      <c r="N2" s="50"/>
    </row>
    <row r="3" spans="1:15" x14ac:dyDescent="0.25">
      <c r="A3" s="115"/>
      <c r="B3" s="112" t="s">
        <v>188</v>
      </c>
      <c r="C3" s="112" t="s">
        <v>189</v>
      </c>
      <c r="D3" s="112" t="s">
        <v>188</v>
      </c>
      <c r="E3" s="112" t="s">
        <v>189</v>
      </c>
      <c r="F3" s="112" t="s">
        <v>188</v>
      </c>
      <c r="G3" s="112" t="s">
        <v>189</v>
      </c>
      <c r="I3" s="29"/>
      <c r="J3" s="51"/>
      <c r="K3" s="51"/>
      <c r="N3" s="50"/>
    </row>
    <row r="4" spans="1:15" x14ac:dyDescent="0.25">
      <c r="A4" s="116"/>
      <c r="B4" s="112"/>
      <c r="C4" s="112"/>
      <c r="D4" s="112"/>
      <c r="E4" s="112"/>
      <c r="F4" s="112"/>
      <c r="G4" s="112"/>
      <c r="I4" s="51"/>
      <c r="J4" s="51"/>
      <c r="K4" s="51"/>
      <c r="L4" s="51"/>
      <c r="M4" s="51"/>
    </row>
    <row r="5" spans="1:15" x14ac:dyDescent="0.25">
      <c r="A5" s="43" t="s">
        <v>24</v>
      </c>
      <c r="B5" s="61">
        <v>2600771.46129</v>
      </c>
      <c r="C5" s="61">
        <v>2103672.8186599999</v>
      </c>
      <c r="D5" s="61">
        <v>415483.75247000001</v>
      </c>
      <c r="E5" s="61">
        <v>365949.47813</v>
      </c>
      <c r="F5" s="61">
        <v>-2185287.7088199998</v>
      </c>
      <c r="G5" s="61">
        <v>-1737723.3405299999</v>
      </c>
      <c r="I5" s="51"/>
      <c r="J5" s="51"/>
      <c r="K5" s="51"/>
      <c r="L5" s="51"/>
      <c r="M5" s="51"/>
    </row>
    <row r="6" spans="1:15" x14ac:dyDescent="0.25">
      <c r="A6" s="43" t="s">
        <v>41</v>
      </c>
      <c r="B6" s="61">
        <v>1254314.2206199998</v>
      </c>
      <c r="C6" s="61">
        <v>947743.43208000006</v>
      </c>
      <c r="D6" s="61">
        <v>160112.48697</v>
      </c>
      <c r="E6" s="61">
        <v>141052.85444</v>
      </c>
      <c r="F6" s="61">
        <v>-1094201.7336499998</v>
      </c>
      <c r="G6" s="61">
        <v>-806690.57764000003</v>
      </c>
      <c r="I6" s="51"/>
      <c r="J6" s="51"/>
      <c r="K6" s="51"/>
      <c r="L6" s="51"/>
      <c r="M6" s="51"/>
      <c r="N6" s="51"/>
      <c r="O6" s="29"/>
    </row>
    <row r="7" spans="1:15" x14ac:dyDescent="0.25">
      <c r="A7" s="44" t="s">
        <v>42</v>
      </c>
      <c r="B7" s="84">
        <v>47094.015319999999</v>
      </c>
      <c r="C7" s="84">
        <v>41067.885750000001</v>
      </c>
      <c r="D7" s="84">
        <v>3082.54232</v>
      </c>
      <c r="E7" s="84">
        <v>10624.934080000001</v>
      </c>
      <c r="F7" s="85">
        <v>-44011.472999999998</v>
      </c>
      <c r="G7" s="85">
        <v>-30442.951670000002</v>
      </c>
      <c r="I7" s="51"/>
      <c r="J7" s="51"/>
    </row>
    <row r="8" spans="1:15" x14ac:dyDescent="0.25">
      <c r="A8" s="44" t="s">
        <v>43</v>
      </c>
      <c r="B8" s="84">
        <v>17453.554170000003</v>
      </c>
      <c r="C8" s="84">
        <v>17574.979149999999</v>
      </c>
      <c r="D8" s="84">
        <v>753.62707999999998</v>
      </c>
      <c r="E8" s="84">
        <v>401.67611999999997</v>
      </c>
      <c r="F8" s="85">
        <v>-16699.927090000005</v>
      </c>
      <c r="G8" s="85">
        <v>-17173.303029999999</v>
      </c>
      <c r="I8" s="51"/>
      <c r="J8" s="51"/>
    </row>
    <row r="9" spans="1:15" x14ac:dyDescent="0.25">
      <c r="A9" s="44" t="s">
        <v>44</v>
      </c>
      <c r="B9" s="84">
        <v>15024.57589</v>
      </c>
      <c r="C9" s="84">
        <v>11300.02477</v>
      </c>
      <c r="D9" s="84">
        <v>1672.6083000000001</v>
      </c>
      <c r="E9" s="84">
        <v>458.03495000000004</v>
      </c>
      <c r="F9" s="85">
        <v>-13351.96759</v>
      </c>
      <c r="G9" s="85">
        <v>-10841.989820000001</v>
      </c>
      <c r="I9" s="51"/>
      <c r="J9" s="51"/>
    </row>
    <row r="10" spans="1:15" x14ac:dyDescent="0.25">
      <c r="A10" s="44" t="s">
        <v>45</v>
      </c>
      <c r="B10" s="84">
        <v>41251.925770000002</v>
      </c>
      <c r="C10" s="84">
        <v>23788.816059999997</v>
      </c>
      <c r="D10" s="84">
        <v>19673.462780000002</v>
      </c>
      <c r="E10" s="84">
        <v>11524.188380000001</v>
      </c>
      <c r="F10" s="85">
        <v>-21578.46299</v>
      </c>
      <c r="G10" s="85">
        <v>-12264.627679999996</v>
      </c>
      <c r="I10" s="51"/>
      <c r="J10" s="51"/>
    </row>
    <row r="11" spans="1:15" x14ac:dyDescent="0.25">
      <c r="A11" s="44" t="s">
        <v>46</v>
      </c>
      <c r="B11" s="84">
        <v>9109.7762700000003</v>
      </c>
      <c r="C11" s="84">
        <v>7270.3043699999998</v>
      </c>
      <c r="D11" s="84">
        <v>1821.9991299999999</v>
      </c>
      <c r="E11" s="84">
        <v>748.19664999999998</v>
      </c>
      <c r="F11" s="85">
        <v>-7287.7771400000001</v>
      </c>
      <c r="G11" s="85">
        <v>-6522.10772</v>
      </c>
      <c r="I11" s="51"/>
      <c r="J11" s="51"/>
    </row>
    <row r="12" spans="1:15" x14ac:dyDescent="0.25">
      <c r="A12" s="44" t="s">
        <v>47</v>
      </c>
      <c r="B12" s="84">
        <v>965.23466000000008</v>
      </c>
      <c r="C12" s="84">
        <v>341.02175</v>
      </c>
      <c r="D12" s="84">
        <v>2.2450000000000001</v>
      </c>
      <c r="E12" s="84">
        <v>41.054250000000003</v>
      </c>
      <c r="F12" s="85">
        <v>-962.98966000000007</v>
      </c>
      <c r="G12" s="85">
        <v>-299.96749999999997</v>
      </c>
      <c r="I12" s="51"/>
      <c r="J12" s="51"/>
    </row>
    <row r="13" spans="1:15" x14ac:dyDescent="0.25">
      <c r="A13" s="44" t="s">
        <v>48</v>
      </c>
      <c r="B13" s="84">
        <v>4722.5429599999998</v>
      </c>
      <c r="C13" s="84">
        <v>2857.4737099999998</v>
      </c>
      <c r="D13" s="84">
        <v>372.72375</v>
      </c>
      <c r="E13" s="84">
        <v>9.1993999999999989</v>
      </c>
      <c r="F13" s="85">
        <v>-4349.8192099999997</v>
      </c>
      <c r="G13" s="85">
        <v>-2848.2743099999998</v>
      </c>
      <c r="I13" s="51"/>
      <c r="J13" s="51"/>
    </row>
    <row r="14" spans="1:15" x14ac:dyDescent="0.25">
      <c r="A14" s="44" t="s">
        <v>49</v>
      </c>
      <c r="B14" s="84">
        <v>59237.279799999997</v>
      </c>
      <c r="C14" s="84">
        <v>44227.317590000006</v>
      </c>
      <c r="D14" s="84">
        <v>1448.86112</v>
      </c>
      <c r="E14" s="84">
        <v>596.66908999999998</v>
      </c>
      <c r="F14" s="85">
        <v>-57788.418679999995</v>
      </c>
      <c r="G14" s="85">
        <v>-43630.648500000003</v>
      </c>
      <c r="I14" s="51"/>
      <c r="J14" s="51"/>
    </row>
    <row r="15" spans="1:15" x14ac:dyDescent="0.25">
      <c r="A15" s="44" t="s">
        <v>50</v>
      </c>
      <c r="B15" s="84">
        <v>156080.68271000002</v>
      </c>
      <c r="C15" s="84">
        <v>90656.136469999998</v>
      </c>
      <c r="D15" s="84">
        <v>2064.2453799999998</v>
      </c>
      <c r="E15" s="84">
        <v>4340.0634199999995</v>
      </c>
      <c r="F15" s="85">
        <v>-154016.43733000002</v>
      </c>
      <c r="G15" s="85">
        <v>-86316.073049999992</v>
      </c>
      <c r="I15" s="51"/>
      <c r="J15" s="51"/>
    </row>
    <row r="16" spans="1:15" x14ac:dyDescent="0.25">
      <c r="A16" s="44" t="s">
        <v>51</v>
      </c>
      <c r="B16" s="84">
        <v>42769.003349999999</v>
      </c>
      <c r="C16" s="84">
        <v>39661.497659999994</v>
      </c>
      <c r="D16" s="84">
        <v>2362.5928699999999</v>
      </c>
      <c r="E16" s="84">
        <v>2185.7019100000002</v>
      </c>
      <c r="F16" s="85">
        <v>-40406.410479999999</v>
      </c>
      <c r="G16" s="85">
        <v>-37475.79574999999</v>
      </c>
      <c r="I16" s="51"/>
      <c r="J16" s="51"/>
    </row>
    <row r="17" spans="1:10" x14ac:dyDescent="0.25">
      <c r="A17" s="44" t="s">
        <v>52</v>
      </c>
      <c r="B17" s="84">
        <v>6527.7132999999994</v>
      </c>
      <c r="C17" s="84">
        <v>5736.3529100000005</v>
      </c>
      <c r="D17" s="84">
        <v>5.3081300000000002</v>
      </c>
      <c r="E17" s="84">
        <v>6.3024100000000001</v>
      </c>
      <c r="F17" s="85">
        <v>-6522.4051699999991</v>
      </c>
      <c r="G17" s="85">
        <v>-5730.0505000000003</v>
      </c>
      <c r="I17" s="51"/>
      <c r="J17" s="51"/>
    </row>
    <row r="18" spans="1:10" x14ac:dyDescent="0.25">
      <c r="A18" s="44" t="s">
        <v>53</v>
      </c>
      <c r="B18" s="84">
        <v>185022.91501</v>
      </c>
      <c r="C18" s="84">
        <v>134553.55075999998</v>
      </c>
      <c r="D18" s="84">
        <v>11299.315789999999</v>
      </c>
      <c r="E18" s="84">
        <v>10171.963720000002</v>
      </c>
      <c r="F18" s="85">
        <v>-173723.59922</v>
      </c>
      <c r="G18" s="85">
        <v>-124381.58703999998</v>
      </c>
      <c r="I18" s="51"/>
      <c r="J18" s="51"/>
    </row>
    <row r="19" spans="1:10" x14ac:dyDescent="0.25">
      <c r="A19" s="44" t="s">
        <v>54</v>
      </c>
      <c r="B19" s="84">
        <v>623.44256000000007</v>
      </c>
      <c r="C19" s="84">
        <v>278.58919000000003</v>
      </c>
      <c r="D19" s="84">
        <v>476.06309999999996</v>
      </c>
      <c r="E19" s="84">
        <v>145.88382999999999</v>
      </c>
      <c r="F19" s="85">
        <v>-147.37946000000011</v>
      </c>
      <c r="G19" s="85">
        <v>-132.70536000000004</v>
      </c>
      <c r="I19" s="51"/>
      <c r="J19" s="51"/>
    </row>
    <row r="20" spans="1:10" x14ac:dyDescent="0.25">
      <c r="A20" s="44" t="s">
        <v>55</v>
      </c>
      <c r="B20" s="84">
        <v>929.92079000000001</v>
      </c>
      <c r="C20" s="84">
        <v>713.44731999999999</v>
      </c>
      <c r="D20" s="84">
        <v>0.60199999999999998</v>
      </c>
      <c r="E20" s="84">
        <v>1.27498</v>
      </c>
      <c r="F20" s="85">
        <v>-929.31879000000004</v>
      </c>
      <c r="G20" s="85">
        <v>-712.17233999999996</v>
      </c>
      <c r="I20" s="51"/>
      <c r="J20" s="51"/>
    </row>
    <row r="21" spans="1:10" x14ac:dyDescent="0.25">
      <c r="A21" s="44" t="s">
        <v>56</v>
      </c>
      <c r="B21" s="84">
        <v>1158.5213000000001</v>
      </c>
      <c r="C21" s="84">
        <v>1186.32944</v>
      </c>
      <c r="D21" s="84">
        <v>457.52114</v>
      </c>
      <c r="E21" s="84">
        <v>49.126300000000001</v>
      </c>
      <c r="F21" s="85">
        <v>-701.00016000000005</v>
      </c>
      <c r="G21" s="85">
        <v>-1137.2031400000001</v>
      </c>
      <c r="I21" s="51"/>
      <c r="J21" s="51"/>
    </row>
    <row r="22" spans="1:10" x14ac:dyDescent="0.25">
      <c r="A22" s="44" t="s">
        <v>57</v>
      </c>
      <c r="B22" s="84">
        <v>890.9485699999999</v>
      </c>
      <c r="C22" s="84">
        <v>568.53880000000004</v>
      </c>
      <c r="D22" s="84">
        <v>112.73692999999999</v>
      </c>
      <c r="E22" s="84">
        <v>203.43779000000001</v>
      </c>
      <c r="F22" s="85">
        <v>-778.21163999999987</v>
      </c>
      <c r="G22" s="85">
        <v>-365.10101000000003</v>
      </c>
      <c r="I22" s="51"/>
      <c r="J22" s="51"/>
    </row>
    <row r="23" spans="1:10" x14ac:dyDescent="0.25">
      <c r="A23" s="44" t="s">
        <v>58</v>
      </c>
      <c r="B23" s="84">
        <v>24110.22003</v>
      </c>
      <c r="C23" s="84">
        <v>21878.363980000002</v>
      </c>
      <c r="D23" s="84">
        <v>44958.426820000001</v>
      </c>
      <c r="E23" s="84">
        <v>22513.247339999998</v>
      </c>
      <c r="F23" s="85">
        <v>20848.20679</v>
      </c>
      <c r="G23" s="85">
        <v>634.88335999999617</v>
      </c>
      <c r="I23" s="51"/>
      <c r="J23" s="51"/>
    </row>
    <row r="24" spans="1:10" x14ac:dyDescent="0.25">
      <c r="A24" s="44" t="s">
        <v>59</v>
      </c>
      <c r="B24" s="84">
        <v>24.719339999999999</v>
      </c>
      <c r="C24" s="84">
        <v>7.0206499999999998</v>
      </c>
      <c r="D24" s="84">
        <v>434.63806</v>
      </c>
      <c r="E24" s="84">
        <v>877.30309</v>
      </c>
      <c r="F24" s="85">
        <v>409.91872000000001</v>
      </c>
      <c r="G24" s="85">
        <v>870.28243999999995</v>
      </c>
      <c r="I24" s="51"/>
      <c r="J24" s="51"/>
    </row>
    <row r="25" spans="1:10" x14ac:dyDescent="0.25">
      <c r="A25" s="44" t="s">
        <v>60</v>
      </c>
      <c r="B25" s="84">
        <v>244169.20457</v>
      </c>
      <c r="C25" s="84">
        <v>204034.8247</v>
      </c>
      <c r="D25" s="84">
        <v>15483.897660000001</v>
      </c>
      <c r="E25" s="84">
        <v>17279.036909999999</v>
      </c>
      <c r="F25" s="85">
        <v>-228685.30691000001</v>
      </c>
      <c r="G25" s="85">
        <v>-186755.78779</v>
      </c>
      <c r="I25" s="51"/>
      <c r="J25" s="51"/>
    </row>
    <row r="26" spans="1:10" x14ac:dyDescent="0.25">
      <c r="A26" s="44" t="s">
        <v>61</v>
      </c>
      <c r="B26" s="84">
        <v>49734.921090000003</v>
      </c>
      <c r="C26" s="84">
        <v>37888.492530000003</v>
      </c>
      <c r="D26" s="84">
        <v>13755.336569999999</v>
      </c>
      <c r="E26" s="84">
        <v>12085.77262</v>
      </c>
      <c r="F26" s="85">
        <v>-35979.584520000004</v>
      </c>
      <c r="G26" s="85">
        <v>-25802.719910000003</v>
      </c>
      <c r="I26" s="51"/>
      <c r="J26" s="51"/>
    </row>
    <row r="27" spans="1:10" x14ac:dyDescent="0.25">
      <c r="A27" s="44" t="s">
        <v>62</v>
      </c>
      <c r="B27" s="84">
        <v>5221.2780599999996</v>
      </c>
      <c r="C27" s="84">
        <v>2677.1653700000002</v>
      </c>
      <c r="D27" s="84">
        <v>17.47438</v>
      </c>
      <c r="E27" s="84">
        <v>1.7639800000000001</v>
      </c>
      <c r="F27" s="85">
        <v>-5203.80368</v>
      </c>
      <c r="G27" s="85">
        <v>-2675.40139</v>
      </c>
      <c r="I27" s="51"/>
      <c r="J27" s="51"/>
    </row>
    <row r="28" spans="1:10" x14ac:dyDescent="0.25">
      <c r="A28" s="44" t="s">
        <v>63</v>
      </c>
      <c r="B28" s="84">
        <v>150641.72700000001</v>
      </c>
      <c r="C28" s="84">
        <v>114962.58623</v>
      </c>
      <c r="D28" s="84">
        <v>3051.1026299999999</v>
      </c>
      <c r="E28" s="84">
        <v>2958.8933399999996</v>
      </c>
      <c r="F28" s="85">
        <v>-147590.62437000001</v>
      </c>
      <c r="G28" s="85">
        <v>-112003.69289000001</v>
      </c>
      <c r="I28" s="51"/>
      <c r="J28" s="51"/>
    </row>
    <row r="29" spans="1:10" x14ac:dyDescent="0.25">
      <c r="A29" s="44" t="s">
        <v>64</v>
      </c>
      <c r="B29" s="84">
        <v>34360.571609999999</v>
      </c>
      <c r="C29" s="84">
        <v>21559.989460000001</v>
      </c>
      <c r="D29" s="84">
        <v>605.31578999999999</v>
      </c>
      <c r="E29" s="84">
        <v>1156.59465</v>
      </c>
      <c r="F29" s="85">
        <v>-33755.255819999998</v>
      </c>
      <c r="G29" s="85">
        <v>-20403.394810000002</v>
      </c>
      <c r="I29" s="51"/>
      <c r="J29" s="51"/>
    </row>
    <row r="30" spans="1:10" x14ac:dyDescent="0.25">
      <c r="A30" s="44" t="s">
        <v>65</v>
      </c>
      <c r="B30" s="84">
        <v>7535.6301599999997</v>
      </c>
      <c r="C30" s="84">
        <v>6255.1229999999996</v>
      </c>
      <c r="D30" s="84">
        <v>46.936999999999998</v>
      </c>
      <c r="E30" s="84">
        <v>195.91039000000001</v>
      </c>
      <c r="F30" s="85">
        <v>-7488.6931599999998</v>
      </c>
      <c r="G30" s="85">
        <v>-6059.2126099999996</v>
      </c>
      <c r="I30" s="51"/>
      <c r="J30" s="51"/>
    </row>
    <row r="31" spans="1:10" x14ac:dyDescent="0.25">
      <c r="A31" s="44" t="s">
        <v>66</v>
      </c>
      <c r="B31" s="84">
        <v>54739.132659999996</v>
      </c>
      <c r="C31" s="84">
        <v>40750.15926</v>
      </c>
      <c r="D31" s="84">
        <v>25422.313620000001</v>
      </c>
      <c r="E31" s="84">
        <v>35831.620920000001</v>
      </c>
      <c r="F31" s="85">
        <v>-29316.819039999995</v>
      </c>
      <c r="G31" s="85">
        <v>-4918.5383399999992</v>
      </c>
      <c r="I31" s="51"/>
      <c r="J31" s="51"/>
    </row>
    <row r="32" spans="1:10" x14ac:dyDescent="0.25">
      <c r="A32" s="44" t="s">
        <v>67</v>
      </c>
      <c r="B32" s="84">
        <v>48232.550380000001</v>
      </c>
      <c r="C32" s="84">
        <v>43673.170319999997</v>
      </c>
      <c r="D32" s="84">
        <v>1178.57329</v>
      </c>
      <c r="E32" s="84">
        <v>931.06843000000003</v>
      </c>
      <c r="F32" s="85">
        <v>-47053.97709</v>
      </c>
      <c r="G32" s="85">
        <v>-42742.101889999998</v>
      </c>
      <c r="I32" s="51"/>
      <c r="J32" s="51"/>
    </row>
    <row r="33" spans="1:14" x14ac:dyDescent="0.25">
      <c r="A33" s="44" t="s">
        <v>68</v>
      </c>
      <c r="B33" s="84">
        <v>15693.983029999999</v>
      </c>
      <c r="C33" s="84">
        <v>12853.520699999999</v>
      </c>
      <c r="D33" s="84">
        <v>3149.3348300000002</v>
      </c>
      <c r="E33" s="84">
        <v>2368.3586800000003</v>
      </c>
      <c r="F33" s="85">
        <v>-12544.6482</v>
      </c>
      <c r="G33" s="85">
        <v>-10485.16202</v>
      </c>
      <c r="I33" s="51"/>
      <c r="J33" s="51"/>
    </row>
    <row r="34" spans="1:14" x14ac:dyDescent="0.25">
      <c r="A34" s="44" t="s">
        <v>69</v>
      </c>
      <c r="B34" s="84">
        <v>30988.23026</v>
      </c>
      <c r="C34" s="84">
        <v>19420.750179999999</v>
      </c>
      <c r="D34" s="84">
        <v>6402.6814999999997</v>
      </c>
      <c r="E34" s="84">
        <v>3345.57681</v>
      </c>
      <c r="F34" s="85">
        <v>-24585.548760000001</v>
      </c>
      <c r="G34" s="85">
        <v>-16075.173369999999</v>
      </c>
      <c r="I34" s="51"/>
      <c r="J34" s="51"/>
    </row>
    <row r="35" spans="1:14" x14ac:dyDescent="0.25">
      <c r="A35" s="43" t="s">
        <v>70</v>
      </c>
      <c r="B35" s="61">
        <v>743354.11927999998</v>
      </c>
      <c r="C35" s="61">
        <v>606653.75684000005</v>
      </c>
      <c r="D35" s="61">
        <v>185777.64265999998</v>
      </c>
      <c r="E35" s="61">
        <v>164895.74633000002</v>
      </c>
      <c r="F35" s="61">
        <v>-557576.47661999997</v>
      </c>
      <c r="G35" s="61">
        <v>-441758.01051000005</v>
      </c>
      <c r="I35" s="51"/>
      <c r="J35" s="51"/>
    </row>
    <row r="36" spans="1:14" x14ac:dyDescent="0.25">
      <c r="A36" s="44" t="s">
        <v>71</v>
      </c>
      <c r="B36" s="84">
        <v>42599.264909999998</v>
      </c>
      <c r="C36" s="84">
        <v>39725.617859999998</v>
      </c>
      <c r="D36" s="84">
        <v>13254.927210000002</v>
      </c>
      <c r="E36" s="84">
        <v>12960.21378</v>
      </c>
      <c r="F36" s="85">
        <v>-29344.337699999996</v>
      </c>
      <c r="G36" s="85">
        <v>-26765.40408</v>
      </c>
      <c r="I36" s="51"/>
      <c r="J36" s="51"/>
    </row>
    <row r="37" spans="1:14" x14ac:dyDescent="0.25">
      <c r="A37" s="44" t="s">
        <v>72</v>
      </c>
      <c r="B37" s="84">
        <v>163195.50313</v>
      </c>
      <c r="C37" s="84">
        <v>119351.81898000001</v>
      </c>
      <c r="D37" s="84">
        <v>29806.975930000001</v>
      </c>
      <c r="E37" s="84">
        <v>22364.11418</v>
      </c>
      <c r="F37" s="85">
        <v>-133388.52720000001</v>
      </c>
      <c r="G37" s="85">
        <v>-96987.704800000007</v>
      </c>
      <c r="I37" s="51"/>
      <c r="J37" s="51"/>
    </row>
    <row r="38" spans="1:14" x14ac:dyDescent="0.25">
      <c r="A38" s="44" t="s">
        <v>73</v>
      </c>
      <c r="B38" s="84">
        <v>1010.0444399999999</v>
      </c>
      <c r="C38" s="84">
        <v>336.1825</v>
      </c>
      <c r="D38" s="84">
        <v>0</v>
      </c>
      <c r="E38" s="84">
        <v>38.403790000000001</v>
      </c>
      <c r="F38" s="85">
        <v>-1010.0444399999999</v>
      </c>
      <c r="G38" s="85">
        <v>-297.77870999999999</v>
      </c>
      <c r="I38" s="51"/>
      <c r="J38" s="51"/>
    </row>
    <row r="39" spans="1:14" x14ac:dyDescent="0.25">
      <c r="A39" s="44" t="s">
        <v>74</v>
      </c>
      <c r="B39" s="84">
        <v>30601.249879999999</v>
      </c>
      <c r="C39" s="84">
        <v>25707.514520000001</v>
      </c>
      <c r="D39" s="84">
        <v>5404.9155099999998</v>
      </c>
      <c r="E39" s="84">
        <v>5116.5298400000001</v>
      </c>
      <c r="F39" s="85">
        <v>-25196.33437</v>
      </c>
      <c r="G39" s="85">
        <v>-20590.984680000001</v>
      </c>
      <c r="I39" s="51"/>
      <c r="J39" s="51"/>
    </row>
    <row r="40" spans="1:14" x14ac:dyDescent="0.25">
      <c r="A40" s="44" t="s">
        <v>75</v>
      </c>
      <c r="B40" s="84">
        <v>500439.15425999998</v>
      </c>
      <c r="C40" s="84">
        <v>414858.84824000002</v>
      </c>
      <c r="D40" s="84">
        <v>107924.42122</v>
      </c>
      <c r="E40" s="84">
        <v>100997.02781</v>
      </c>
      <c r="F40" s="85">
        <v>-392514.73303999996</v>
      </c>
      <c r="G40" s="85">
        <v>-313861.82043000002</v>
      </c>
      <c r="I40" s="51"/>
      <c r="J40" s="51"/>
    </row>
    <row r="41" spans="1:14" x14ac:dyDescent="0.25">
      <c r="A41" s="44" t="s">
        <v>76</v>
      </c>
      <c r="B41" s="84">
        <v>5508.9026599999997</v>
      </c>
      <c r="C41" s="84">
        <v>6673.7747399999998</v>
      </c>
      <c r="D41" s="84">
        <v>29386.40279</v>
      </c>
      <c r="E41" s="84">
        <v>23419.45693</v>
      </c>
      <c r="F41" s="85">
        <v>23877.50013</v>
      </c>
      <c r="G41" s="85">
        <v>16745.68219</v>
      </c>
      <c r="I41" s="51"/>
      <c r="J41" s="51"/>
      <c r="N41" s="51"/>
    </row>
    <row r="42" spans="1:14" x14ac:dyDescent="0.25">
      <c r="A42" s="43" t="s">
        <v>77</v>
      </c>
      <c r="B42" s="70">
        <v>603103.12139000022</v>
      </c>
      <c r="C42" s="70">
        <v>549275.62973999965</v>
      </c>
      <c r="D42" s="70">
        <v>69593.622840000025</v>
      </c>
      <c r="E42" s="70">
        <v>60000.877359999984</v>
      </c>
      <c r="F42" s="61">
        <v>-533509.49855000013</v>
      </c>
      <c r="G42" s="61">
        <v>-489274.75237999967</v>
      </c>
      <c r="I42" s="51"/>
      <c r="J42" s="51"/>
      <c r="N42" s="51"/>
    </row>
    <row r="43" spans="1:14" x14ac:dyDescent="0.25">
      <c r="J43" s="51"/>
    </row>
    <row r="44" spans="1:14" x14ac:dyDescent="0.25">
      <c r="A44" s="13" t="s">
        <v>18</v>
      </c>
    </row>
    <row r="45" spans="1:14" x14ac:dyDescent="0.25">
      <c r="B45" s="51"/>
      <c r="C45" s="51"/>
      <c r="D45" s="51"/>
      <c r="E45" s="51"/>
      <c r="F45" s="51"/>
      <c r="G45" s="51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C21" sqref="C21"/>
    </sheetView>
  </sheetViews>
  <sheetFormatPr defaultRowHeight="15" x14ac:dyDescent="0.25"/>
  <cols>
    <col min="1" max="1" width="41.140625" customWidth="1"/>
    <col min="2" max="2" width="14.7109375" customWidth="1"/>
    <col min="3" max="3" width="12.7109375" customWidth="1"/>
    <col min="4" max="4" width="12.7109375" style="75" customWidth="1"/>
    <col min="5" max="6" width="13.140625" customWidth="1"/>
    <col min="7" max="7" width="13.140625" style="47" customWidth="1"/>
    <col min="8" max="8" width="9.140625" customWidth="1"/>
    <col min="9" max="9" width="9.140625" style="57" customWidth="1"/>
    <col min="10" max="11" width="11.5703125" customWidth="1"/>
    <col min="12" max="12" width="15.28515625" style="48" bestFit="1" customWidth="1"/>
    <col min="13" max="13" width="14.28515625" style="48" bestFit="1" customWidth="1"/>
    <col min="14" max="14" width="15.28515625" style="48" bestFit="1" customWidth="1"/>
    <col min="15" max="15" width="14.28515625" style="48" bestFit="1" customWidth="1"/>
  </cols>
  <sheetData>
    <row r="1" spans="1:18" x14ac:dyDescent="0.25">
      <c r="A1" s="17" t="s">
        <v>78</v>
      </c>
      <c r="B1" s="32"/>
      <c r="C1" s="33"/>
      <c r="D1" s="71"/>
      <c r="E1" s="33"/>
      <c r="F1" s="33"/>
      <c r="G1" s="53"/>
      <c r="I1" s="57" t="s">
        <v>183</v>
      </c>
    </row>
    <row r="2" spans="1:18" x14ac:dyDescent="0.25">
      <c r="A2" s="114" t="s">
        <v>79</v>
      </c>
      <c r="B2" s="110" t="s">
        <v>80</v>
      </c>
      <c r="C2" s="118"/>
      <c r="D2" s="119"/>
      <c r="E2" s="120" t="s">
        <v>81</v>
      </c>
      <c r="F2" s="121"/>
      <c r="G2" s="122"/>
      <c r="J2" s="50"/>
      <c r="K2" s="50"/>
    </row>
    <row r="3" spans="1:18" ht="15" customHeight="1" x14ac:dyDescent="0.25">
      <c r="A3" s="115"/>
      <c r="B3" s="123" t="s">
        <v>188</v>
      </c>
      <c r="C3" s="125" t="s">
        <v>189</v>
      </c>
      <c r="D3" s="72" t="s">
        <v>189</v>
      </c>
      <c r="E3" s="123" t="s">
        <v>188</v>
      </c>
      <c r="F3" s="125" t="s">
        <v>189</v>
      </c>
      <c r="G3" s="54" t="s">
        <v>189</v>
      </c>
      <c r="J3" s="50"/>
      <c r="K3" s="63"/>
    </row>
    <row r="4" spans="1:18" ht="14.25" customHeight="1" x14ac:dyDescent="0.25">
      <c r="A4" s="116"/>
      <c r="B4" s="124"/>
      <c r="C4" s="126"/>
      <c r="D4" s="73" t="s">
        <v>188</v>
      </c>
      <c r="E4" s="124"/>
      <c r="F4" s="126"/>
      <c r="G4" s="55" t="s">
        <v>188</v>
      </c>
      <c r="J4" s="45"/>
      <c r="K4" s="51"/>
    </row>
    <row r="5" spans="1:18" x14ac:dyDescent="0.25">
      <c r="A5" s="36"/>
      <c r="B5" s="37" t="s">
        <v>23</v>
      </c>
      <c r="C5" s="37" t="s">
        <v>23</v>
      </c>
      <c r="D5" s="74" t="s">
        <v>82</v>
      </c>
      <c r="E5" s="37" t="s">
        <v>23</v>
      </c>
      <c r="F5" s="37" t="s">
        <v>23</v>
      </c>
      <c r="G5" s="56" t="s">
        <v>82</v>
      </c>
      <c r="J5" s="82"/>
      <c r="K5" s="82"/>
      <c r="L5" s="83"/>
      <c r="M5" s="83"/>
      <c r="N5" s="83"/>
      <c r="O5" s="83"/>
    </row>
    <row r="6" spans="1:18" x14ac:dyDescent="0.25">
      <c r="A6" s="30" t="s">
        <v>83</v>
      </c>
      <c r="B6" s="61">
        <f>+B7+B18+B21+B31+B36+B40+B50+B60+B70+B79</f>
        <v>2600771.46129</v>
      </c>
      <c r="C6" s="61">
        <f>+C7+C18+C21+C31+C36+C40+C50+C60+C70+C79</f>
        <v>2103672.8186599999</v>
      </c>
      <c r="D6" s="65">
        <f>+C6/B6*100</f>
        <v>80.886492718455315</v>
      </c>
      <c r="E6" s="61">
        <f t="shared" ref="E6:F6" si="0">+E7+E18+E21+E31+E36+E40+E50+E60+E70+E79</f>
        <v>415483.75247000001</v>
      </c>
      <c r="F6" s="61">
        <f t="shared" si="0"/>
        <v>365949.47813</v>
      </c>
      <c r="G6" s="65">
        <f>+F6/E6*100</f>
        <v>88.077927465147596</v>
      </c>
      <c r="I6" s="58"/>
      <c r="J6" s="99"/>
      <c r="K6" s="99"/>
      <c r="L6" s="99"/>
      <c r="M6" s="99"/>
      <c r="N6" s="99"/>
      <c r="O6" s="99"/>
      <c r="P6" s="51"/>
      <c r="Q6" s="51"/>
      <c r="R6" s="51"/>
    </row>
    <row r="7" spans="1:18" x14ac:dyDescent="0.25">
      <c r="A7" s="30" t="s">
        <v>84</v>
      </c>
      <c r="B7" s="68">
        <v>474391.12507000001</v>
      </c>
      <c r="C7" s="68">
        <v>395147.91343000002</v>
      </c>
      <c r="D7" s="65">
        <f t="shared" ref="D7:D70" si="1">+C7/B7*100</f>
        <v>83.295806465960538</v>
      </c>
      <c r="E7" s="68">
        <v>25397.639899999998</v>
      </c>
      <c r="F7" s="68">
        <v>28634.459729999999</v>
      </c>
      <c r="G7" s="65">
        <f t="shared" ref="G7:G70" si="2">+F7/E7*100</f>
        <v>112.74456934874489</v>
      </c>
      <c r="I7" s="58"/>
      <c r="J7" s="99"/>
      <c r="K7" s="90"/>
      <c r="L7" s="83"/>
      <c r="M7" s="83"/>
      <c r="N7" s="83"/>
      <c r="O7" s="83"/>
    </row>
    <row r="8" spans="1:18" x14ac:dyDescent="0.25">
      <c r="A8" s="31" t="s">
        <v>85</v>
      </c>
      <c r="B8" s="93">
        <v>27130.20681</v>
      </c>
      <c r="C8" s="93">
        <v>24254.127079999998</v>
      </c>
      <c r="D8" s="66">
        <f t="shared" si="1"/>
        <v>89.398976019084756</v>
      </c>
      <c r="E8" s="93">
        <v>88.650279999999995</v>
      </c>
      <c r="F8" s="93">
        <v>691.79392000000007</v>
      </c>
      <c r="G8" s="66">
        <f t="shared" si="2"/>
        <v>780.36292722369308</v>
      </c>
      <c r="I8" s="58"/>
      <c r="J8" s="99"/>
      <c r="K8" s="90"/>
      <c r="L8" s="83"/>
      <c r="M8" s="83"/>
      <c r="N8" s="83"/>
      <c r="O8" s="83"/>
    </row>
    <row r="9" spans="1:18" x14ac:dyDescent="0.25">
      <c r="A9" s="31" t="s">
        <v>86</v>
      </c>
      <c r="B9" s="93">
        <v>111669.23745</v>
      </c>
      <c r="C9" s="93">
        <v>89438.715989999997</v>
      </c>
      <c r="D9" s="66">
        <f t="shared" si="1"/>
        <v>80.092528642945425</v>
      </c>
      <c r="E9" s="93">
        <v>13557.210080000001</v>
      </c>
      <c r="F9" s="93">
        <v>15530.283380000001</v>
      </c>
      <c r="G9" s="66">
        <f t="shared" si="2"/>
        <v>114.55368241959117</v>
      </c>
      <c r="I9" s="58"/>
      <c r="J9" s="99"/>
      <c r="K9" s="90"/>
      <c r="L9" s="83"/>
      <c r="M9" s="83"/>
      <c r="N9" s="83"/>
      <c r="O9" s="83"/>
    </row>
    <row r="10" spans="1:18" x14ac:dyDescent="0.25">
      <c r="A10" s="31" t="s">
        <v>87</v>
      </c>
      <c r="B10" s="93">
        <v>54858.301729999999</v>
      </c>
      <c r="C10" s="93">
        <v>43097.178469999999</v>
      </c>
      <c r="D10" s="66">
        <f t="shared" si="1"/>
        <v>78.560905297641995</v>
      </c>
      <c r="E10" s="93">
        <v>149.77361999999999</v>
      </c>
      <c r="F10" s="93">
        <v>152.06904999999998</v>
      </c>
      <c r="G10" s="66">
        <f t="shared" si="2"/>
        <v>101.5325996660827</v>
      </c>
      <c r="I10" s="58"/>
      <c r="J10" s="99"/>
      <c r="K10" s="90"/>
      <c r="L10" s="83"/>
      <c r="M10" s="83"/>
      <c r="N10" s="83"/>
      <c r="O10" s="83"/>
    </row>
    <row r="11" spans="1:18" x14ac:dyDescent="0.25">
      <c r="A11" s="31" t="s">
        <v>88</v>
      </c>
      <c r="B11" s="93">
        <v>20995.281620000002</v>
      </c>
      <c r="C11" s="93">
        <v>10502.910449999999</v>
      </c>
      <c r="D11" s="66">
        <f t="shared" si="1"/>
        <v>50.025099163209028</v>
      </c>
      <c r="E11" s="93">
        <v>67.010410000000007</v>
      </c>
      <c r="F11" s="93">
        <v>114.94489</v>
      </c>
      <c r="G11" s="66">
        <f t="shared" si="2"/>
        <v>171.53288571133947</v>
      </c>
      <c r="I11" s="58"/>
      <c r="J11" s="99"/>
      <c r="K11" s="90"/>
      <c r="L11" s="83"/>
      <c r="M11" s="83"/>
      <c r="N11" s="83"/>
      <c r="O11" s="83"/>
    </row>
    <row r="12" spans="1:18" x14ac:dyDescent="0.25">
      <c r="A12" s="31" t="s">
        <v>89</v>
      </c>
      <c r="B12" s="93">
        <v>69623.371040000013</v>
      </c>
      <c r="C12" s="93">
        <v>60691.327969999998</v>
      </c>
      <c r="D12" s="66">
        <f t="shared" si="1"/>
        <v>87.170912674038178</v>
      </c>
      <c r="E12" s="93">
        <v>491.17859999999996</v>
      </c>
      <c r="F12" s="93">
        <v>527.26212999999996</v>
      </c>
      <c r="G12" s="66">
        <f t="shared" si="2"/>
        <v>107.34631557645223</v>
      </c>
      <c r="I12" s="58"/>
      <c r="J12" s="99"/>
      <c r="K12" s="90"/>
      <c r="L12" s="83"/>
      <c r="M12" s="83"/>
      <c r="N12" s="83"/>
      <c r="O12" s="83"/>
    </row>
    <row r="13" spans="1:18" x14ac:dyDescent="0.25">
      <c r="A13" s="31" t="s">
        <v>90</v>
      </c>
      <c r="B13" s="93">
        <v>76316.938020000001</v>
      </c>
      <c r="C13" s="93">
        <v>62292.378229999995</v>
      </c>
      <c r="D13" s="66">
        <f t="shared" si="1"/>
        <v>81.623267188307977</v>
      </c>
      <c r="E13" s="93">
        <v>6641.4730599999994</v>
      </c>
      <c r="F13" s="93">
        <v>7523.7486600000002</v>
      </c>
      <c r="G13" s="66">
        <f t="shared" si="2"/>
        <v>113.28433605059298</v>
      </c>
      <c r="I13" s="58"/>
      <c r="J13" s="99"/>
      <c r="K13" s="90"/>
      <c r="L13" s="83"/>
      <c r="M13" s="83"/>
      <c r="N13" s="83"/>
      <c r="O13" s="83"/>
    </row>
    <row r="14" spans="1:18" x14ac:dyDescent="0.25">
      <c r="A14" s="31" t="s">
        <v>91</v>
      </c>
      <c r="B14" s="93">
        <v>10583.872730000001</v>
      </c>
      <c r="C14" s="93">
        <v>9521.6664600000004</v>
      </c>
      <c r="D14" s="66">
        <f t="shared" si="1"/>
        <v>89.963916828013481</v>
      </c>
      <c r="E14" s="93">
        <v>94.236559999999997</v>
      </c>
      <c r="F14" s="93">
        <v>77.550520000000006</v>
      </c>
      <c r="G14" s="66">
        <f t="shared" si="2"/>
        <v>82.293453835751222</v>
      </c>
      <c r="I14" s="58"/>
      <c r="J14" s="99"/>
      <c r="K14" s="90"/>
      <c r="L14" s="83"/>
      <c r="M14" s="83"/>
      <c r="N14" s="83"/>
      <c r="O14" s="83"/>
    </row>
    <row r="15" spans="1:18" x14ac:dyDescent="0.25">
      <c r="A15" s="31" t="s">
        <v>92</v>
      </c>
      <c r="B15" s="93">
        <v>37336.41706</v>
      </c>
      <c r="C15" s="93">
        <v>30425.837329999998</v>
      </c>
      <c r="D15" s="66">
        <f t="shared" si="1"/>
        <v>81.491047416535366</v>
      </c>
      <c r="E15" s="93">
        <v>2171.0212000000001</v>
      </c>
      <c r="F15" s="93">
        <v>2263.6992200000004</v>
      </c>
      <c r="G15" s="66">
        <f t="shared" si="2"/>
        <v>104.26886757255068</v>
      </c>
      <c r="I15" s="58"/>
      <c r="J15" s="99"/>
      <c r="K15" s="90"/>
      <c r="L15" s="83"/>
      <c r="M15" s="83"/>
      <c r="N15" s="83"/>
      <c r="O15" s="83"/>
    </row>
    <row r="16" spans="1:18" x14ac:dyDescent="0.25">
      <c r="A16" s="31" t="s">
        <v>93</v>
      </c>
      <c r="B16" s="93">
        <v>20204.831920000001</v>
      </c>
      <c r="C16" s="93">
        <v>22022.789120000001</v>
      </c>
      <c r="D16" s="66">
        <f t="shared" si="1"/>
        <v>108.99763584868268</v>
      </c>
      <c r="E16" s="93">
        <v>1774.84112</v>
      </c>
      <c r="F16" s="93">
        <v>1427.08797</v>
      </c>
      <c r="G16" s="66">
        <f t="shared" si="2"/>
        <v>80.406519429750418</v>
      </c>
      <c r="I16" s="58"/>
      <c r="J16" s="99"/>
      <c r="K16" s="90"/>
      <c r="L16" s="83"/>
      <c r="M16" s="83"/>
      <c r="N16" s="83"/>
      <c r="O16" s="83"/>
    </row>
    <row r="17" spans="1:15" x14ac:dyDescent="0.25">
      <c r="A17" s="31" t="s">
        <v>94</v>
      </c>
      <c r="B17" s="93">
        <v>45672.666689999998</v>
      </c>
      <c r="C17" s="93">
        <v>42900.982329999999</v>
      </c>
      <c r="D17" s="66">
        <f t="shared" si="1"/>
        <v>93.931415525148537</v>
      </c>
      <c r="E17" s="93">
        <v>362.24496999999997</v>
      </c>
      <c r="F17" s="93">
        <v>326.01999000000001</v>
      </c>
      <c r="G17" s="66">
        <f t="shared" si="2"/>
        <v>89.999866664815258</v>
      </c>
      <c r="I17" s="58"/>
      <c r="J17" s="99"/>
      <c r="K17" s="90"/>
      <c r="L17" s="83"/>
      <c r="M17" s="83"/>
      <c r="N17" s="83"/>
      <c r="O17" s="83"/>
    </row>
    <row r="18" spans="1:15" x14ac:dyDescent="0.25">
      <c r="A18" s="30" t="s">
        <v>95</v>
      </c>
      <c r="B18" s="68">
        <v>81827.933919999996</v>
      </c>
      <c r="C18" s="68">
        <v>59956.843280000001</v>
      </c>
      <c r="D18" s="65">
        <f t="shared" si="1"/>
        <v>73.271852786381586</v>
      </c>
      <c r="E18" s="68">
        <v>23253.767500000002</v>
      </c>
      <c r="F18" s="68">
        <v>19081.409059999998</v>
      </c>
      <c r="G18" s="65">
        <f t="shared" si="2"/>
        <v>82.057279793478614</v>
      </c>
      <c r="I18" s="58"/>
      <c r="J18" s="99"/>
      <c r="K18" s="90"/>
      <c r="L18" s="83"/>
      <c r="M18" s="83"/>
      <c r="N18" s="83"/>
      <c r="O18" s="83"/>
    </row>
    <row r="19" spans="1:15" x14ac:dyDescent="0.25">
      <c r="A19" s="39" t="s">
        <v>96</v>
      </c>
      <c r="B19" s="93">
        <v>67179.502909999996</v>
      </c>
      <c r="C19" s="93">
        <v>46178.826409999994</v>
      </c>
      <c r="D19" s="66">
        <f t="shared" si="1"/>
        <v>68.739458331309038</v>
      </c>
      <c r="E19" s="93">
        <v>19485.130450000001</v>
      </c>
      <c r="F19" s="93">
        <v>15128.4354</v>
      </c>
      <c r="G19" s="66">
        <f t="shared" si="2"/>
        <v>77.640924390116155</v>
      </c>
      <c r="I19" s="58"/>
      <c r="J19" s="99"/>
      <c r="K19" s="90"/>
      <c r="L19" s="83"/>
      <c r="M19" s="83"/>
      <c r="N19" s="83"/>
      <c r="O19" s="83"/>
    </row>
    <row r="20" spans="1:15" x14ac:dyDescent="0.25">
      <c r="A20" s="39" t="s">
        <v>97</v>
      </c>
      <c r="B20" s="93">
        <v>14648.43101</v>
      </c>
      <c r="C20" s="93">
        <v>13778.016869999999</v>
      </c>
      <c r="D20" s="66">
        <f t="shared" si="1"/>
        <v>94.057970171646389</v>
      </c>
      <c r="E20" s="93">
        <v>3768.6370499999998</v>
      </c>
      <c r="F20" s="93">
        <v>3952.9736600000001</v>
      </c>
      <c r="G20" s="66">
        <f t="shared" si="2"/>
        <v>104.89133359233944</v>
      </c>
      <c r="I20" s="58"/>
      <c r="J20" s="99"/>
      <c r="K20" s="90"/>
      <c r="L20" s="83"/>
      <c r="M20" s="83"/>
      <c r="N20" s="83"/>
      <c r="O20" s="83"/>
    </row>
    <row r="21" spans="1:15" x14ac:dyDescent="0.25">
      <c r="A21" s="30" t="s">
        <v>98</v>
      </c>
      <c r="B21" s="68">
        <v>52433.723509999996</v>
      </c>
      <c r="C21" s="68">
        <v>41674.184030000004</v>
      </c>
      <c r="D21" s="65">
        <f t="shared" si="1"/>
        <v>79.479734110532945</v>
      </c>
      <c r="E21" s="68">
        <v>89452.278080000004</v>
      </c>
      <c r="F21" s="68">
        <v>81053.919549999991</v>
      </c>
      <c r="G21" s="65">
        <f t="shared" si="2"/>
        <v>90.611353103283633</v>
      </c>
      <c r="I21" s="58"/>
      <c r="J21" s="99"/>
      <c r="K21" s="90"/>
      <c r="L21" s="83"/>
      <c r="M21" s="83"/>
      <c r="N21" s="83"/>
      <c r="O21" s="83"/>
    </row>
    <row r="22" spans="1:15" x14ac:dyDescent="0.25">
      <c r="A22" s="39" t="s">
        <v>99</v>
      </c>
      <c r="B22" s="93">
        <v>0.68273000000000006</v>
      </c>
      <c r="C22" s="94">
        <v>0</v>
      </c>
      <c r="D22" s="66">
        <f t="shared" si="1"/>
        <v>0</v>
      </c>
      <c r="E22" s="93">
        <v>2366.0142999999998</v>
      </c>
      <c r="F22" s="93">
        <v>1555.6089999999999</v>
      </c>
      <c r="G22" s="66">
        <f t="shared" si="2"/>
        <v>65.748081066120363</v>
      </c>
      <c r="I22" s="58"/>
      <c r="J22" s="99"/>
      <c r="K22" s="90"/>
      <c r="L22" s="83"/>
      <c r="M22" s="83"/>
      <c r="N22" s="83"/>
      <c r="O22" s="83"/>
    </row>
    <row r="23" spans="1:15" x14ac:dyDescent="0.25">
      <c r="A23" s="39" t="s">
        <v>100</v>
      </c>
      <c r="B23" s="93">
        <v>1561.0372600000001</v>
      </c>
      <c r="C23" s="93">
        <v>1765.9045800000001</v>
      </c>
      <c r="D23" s="66">
        <f t="shared" si="1"/>
        <v>113.12379436734265</v>
      </c>
      <c r="E23" s="93">
        <v>22.824780000000001</v>
      </c>
      <c r="F23" s="93">
        <v>14.44389</v>
      </c>
      <c r="G23" s="66">
        <f t="shared" si="2"/>
        <v>63.281617610334031</v>
      </c>
      <c r="I23" s="58"/>
      <c r="J23" s="99"/>
      <c r="K23" s="90"/>
      <c r="L23" s="83"/>
      <c r="M23" s="83"/>
      <c r="N23" s="83"/>
      <c r="O23" s="83"/>
    </row>
    <row r="24" spans="1:15" x14ac:dyDescent="0.25">
      <c r="A24" s="39" t="s">
        <v>101</v>
      </c>
      <c r="B24" s="93">
        <v>220.13728</v>
      </c>
      <c r="C24" s="93">
        <v>132.83595000000003</v>
      </c>
      <c r="D24" s="66">
        <f t="shared" si="1"/>
        <v>60.342323662761721</v>
      </c>
      <c r="E24" s="93">
        <v>4.7329999999999997</v>
      </c>
      <c r="F24" s="93">
        <v>1.7902400000000001</v>
      </c>
      <c r="G24" s="66">
        <f t="shared" si="2"/>
        <v>37.824635537713931</v>
      </c>
      <c r="I24" s="58"/>
      <c r="J24" s="99"/>
      <c r="K24" s="90"/>
      <c r="L24" s="83"/>
      <c r="M24" s="83"/>
      <c r="N24" s="83"/>
      <c r="O24" s="83"/>
    </row>
    <row r="25" spans="1:15" x14ac:dyDescent="0.25">
      <c r="A25" s="39" t="s">
        <v>102</v>
      </c>
      <c r="B25" s="93">
        <v>9352.0271300000004</v>
      </c>
      <c r="C25" s="93">
        <v>5746.9083700000001</v>
      </c>
      <c r="D25" s="66">
        <f t="shared" si="1"/>
        <v>61.450937749792431</v>
      </c>
      <c r="E25" s="93">
        <v>32988.80629</v>
      </c>
      <c r="F25" s="93">
        <v>29821.887500000001</v>
      </c>
      <c r="G25" s="66">
        <f t="shared" si="2"/>
        <v>90.400020048739989</v>
      </c>
      <c r="I25" s="58"/>
      <c r="J25" s="99"/>
      <c r="K25" s="90"/>
      <c r="L25" s="83"/>
      <c r="M25" s="83"/>
      <c r="N25" s="83"/>
      <c r="O25" s="83"/>
    </row>
    <row r="26" spans="1:15" x14ac:dyDescent="0.25">
      <c r="A26" s="39" t="s">
        <v>103</v>
      </c>
      <c r="B26" s="93">
        <v>26.732530000000001</v>
      </c>
      <c r="C26" s="93">
        <v>26.92379</v>
      </c>
      <c r="D26" s="66">
        <f t="shared" si="1"/>
        <v>100.71545790839849</v>
      </c>
      <c r="E26" s="93">
        <v>1133.9626000000001</v>
      </c>
      <c r="F26" s="93">
        <v>750.26155000000006</v>
      </c>
      <c r="G26" s="66">
        <f t="shared" si="2"/>
        <v>66.162812600697762</v>
      </c>
      <c r="I26" s="58"/>
      <c r="J26" s="99"/>
      <c r="K26" s="90"/>
      <c r="L26" s="83"/>
      <c r="M26" s="83"/>
      <c r="N26" s="83"/>
      <c r="O26" s="83"/>
    </row>
    <row r="27" spans="1:15" x14ac:dyDescent="0.25">
      <c r="A27" s="39" t="s">
        <v>104</v>
      </c>
      <c r="B27" s="93">
        <v>604.27644999999995</v>
      </c>
      <c r="C27" s="93">
        <v>501.92146000000002</v>
      </c>
      <c r="D27" s="66">
        <f t="shared" si="1"/>
        <v>83.061562303147852</v>
      </c>
      <c r="E27" s="93">
        <v>18.999500000000001</v>
      </c>
      <c r="F27" s="93">
        <v>30.33128</v>
      </c>
      <c r="G27" s="66">
        <f t="shared" si="2"/>
        <v>159.64251690833967</v>
      </c>
      <c r="I27" s="58"/>
      <c r="J27" s="99"/>
      <c r="K27" s="90"/>
      <c r="L27" s="83"/>
      <c r="M27" s="83"/>
      <c r="N27" s="83"/>
      <c r="O27" s="83"/>
    </row>
    <row r="28" spans="1:15" x14ac:dyDescent="0.25">
      <c r="A28" s="39" t="s">
        <v>105</v>
      </c>
      <c r="B28" s="93">
        <v>3678.7876200000001</v>
      </c>
      <c r="C28" s="93">
        <v>3798.1343999999999</v>
      </c>
      <c r="D28" s="66">
        <f t="shared" si="1"/>
        <v>103.24418782294369</v>
      </c>
      <c r="E28" s="93">
        <v>2184.1747500000001</v>
      </c>
      <c r="F28" s="93">
        <v>1525.6447800000001</v>
      </c>
      <c r="G28" s="66">
        <f t="shared" si="2"/>
        <v>69.849941265001803</v>
      </c>
      <c r="I28" s="58"/>
      <c r="J28" s="99"/>
      <c r="K28" s="90"/>
      <c r="L28" s="83"/>
      <c r="M28" s="83"/>
      <c r="N28" s="83"/>
      <c r="O28" s="83"/>
    </row>
    <row r="29" spans="1:15" x14ac:dyDescent="0.25">
      <c r="A29" s="39" t="s">
        <v>106</v>
      </c>
      <c r="B29" s="93">
        <v>27353.789510000002</v>
      </c>
      <c r="C29" s="93">
        <v>20878.87659</v>
      </c>
      <c r="D29" s="66">
        <f t="shared" si="1"/>
        <v>76.329009486481198</v>
      </c>
      <c r="E29" s="93">
        <v>50137.25647</v>
      </c>
      <c r="F29" s="93">
        <v>46478.063139999998</v>
      </c>
      <c r="G29" s="66">
        <f t="shared" si="2"/>
        <v>92.701648259933194</v>
      </c>
      <c r="I29" s="58"/>
      <c r="J29" s="99"/>
      <c r="K29" s="90"/>
      <c r="L29" s="83"/>
      <c r="M29" s="83"/>
      <c r="N29" s="83"/>
      <c r="O29" s="83"/>
    </row>
    <row r="30" spans="1:15" x14ac:dyDescent="0.25">
      <c r="A30" s="39" t="s">
        <v>107</v>
      </c>
      <c r="B30" s="93">
        <v>9636.2530000000006</v>
      </c>
      <c r="C30" s="93">
        <v>8822.678890000001</v>
      </c>
      <c r="D30" s="66">
        <f t="shared" si="1"/>
        <v>91.557152868443794</v>
      </c>
      <c r="E30" s="93">
        <v>595.50639000000001</v>
      </c>
      <c r="F30" s="93">
        <v>875.88817000000006</v>
      </c>
      <c r="G30" s="66">
        <f t="shared" si="2"/>
        <v>147.08291711193897</v>
      </c>
      <c r="I30" s="58"/>
      <c r="J30" s="99"/>
      <c r="K30" s="90"/>
      <c r="L30" s="83"/>
      <c r="M30" s="83"/>
      <c r="N30" s="83"/>
      <c r="O30" s="83"/>
    </row>
    <row r="31" spans="1:15" x14ac:dyDescent="0.25">
      <c r="A31" s="30" t="s">
        <v>108</v>
      </c>
      <c r="B31" s="68">
        <v>284052.04584999999</v>
      </c>
      <c r="C31" s="68">
        <v>165182.13738999999</v>
      </c>
      <c r="D31" s="65">
        <f t="shared" si="1"/>
        <v>58.152067483164018</v>
      </c>
      <c r="E31" s="68">
        <v>90250.94101000001</v>
      </c>
      <c r="F31" s="68">
        <v>59717.543700000002</v>
      </c>
      <c r="G31" s="65">
        <f t="shared" si="2"/>
        <v>66.168333572702764</v>
      </c>
      <c r="I31" s="58"/>
      <c r="J31" s="99"/>
      <c r="K31" s="90"/>
      <c r="L31" s="83"/>
      <c r="M31" s="83"/>
      <c r="N31" s="83"/>
      <c r="O31" s="83"/>
    </row>
    <row r="32" spans="1:15" x14ac:dyDescent="0.25">
      <c r="A32" s="39" t="s">
        <v>109</v>
      </c>
      <c r="B32" s="93">
        <v>812.61320999999998</v>
      </c>
      <c r="C32" s="93">
        <v>900.62732999999992</v>
      </c>
      <c r="D32" s="66">
        <f t="shared" si="1"/>
        <v>110.83099793565994</v>
      </c>
      <c r="E32" s="93">
        <v>5097.0197400000006</v>
      </c>
      <c r="F32" s="93">
        <v>4408.2046100000007</v>
      </c>
      <c r="G32" s="66">
        <f t="shared" si="2"/>
        <v>86.485923831246538</v>
      </c>
      <c r="I32" s="58"/>
      <c r="J32" s="99"/>
      <c r="K32" s="90"/>
      <c r="L32" s="83"/>
      <c r="M32" s="83"/>
      <c r="N32" s="83"/>
      <c r="O32" s="83"/>
    </row>
    <row r="33" spans="1:15" x14ac:dyDescent="0.25">
      <c r="A33" s="39" t="s">
        <v>110</v>
      </c>
      <c r="B33" s="93">
        <v>211478.65476</v>
      </c>
      <c r="C33" s="93">
        <v>116126.31523000001</v>
      </c>
      <c r="D33" s="66">
        <f t="shared" si="1"/>
        <v>54.911601060536277</v>
      </c>
      <c r="E33" s="93">
        <v>26713.048620000001</v>
      </c>
      <c r="F33" s="93">
        <v>5584.8113800000001</v>
      </c>
      <c r="G33" s="66">
        <f t="shared" si="2"/>
        <v>20.906679201784044</v>
      </c>
      <c r="I33" s="58"/>
      <c r="J33" s="99"/>
      <c r="K33" s="90"/>
      <c r="L33" s="83"/>
      <c r="M33" s="83"/>
      <c r="N33" s="83"/>
      <c r="O33" s="83"/>
    </row>
    <row r="34" spans="1:15" x14ac:dyDescent="0.25">
      <c r="A34" s="39" t="s">
        <v>111</v>
      </c>
      <c r="B34" s="93">
        <v>10042.509099999999</v>
      </c>
      <c r="C34" s="93">
        <v>7383.5873000000001</v>
      </c>
      <c r="D34" s="66">
        <f t="shared" si="1"/>
        <v>73.523331933052475</v>
      </c>
      <c r="E34" s="93">
        <v>3.0539999999999998E-2</v>
      </c>
      <c r="F34" s="93">
        <v>1.2538800000000001</v>
      </c>
      <c r="G34" s="96" t="s">
        <v>184</v>
      </c>
      <c r="I34" s="58"/>
      <c r="J34" s="99"/>
      <c r="K34" s="90"/>
      <c r="L34" s="83"/>
      <c r="M34" s="83"/>
      <c r="N34" s="83"/>
      <c r="O34" s="83"/>
    </row>
    <row r="35" spans="1:15" x14ac:dyDescent="0.25">
      <c r="A35" s="39" t="s">
        <v>112</v>
      </c>
      <c r="B35" s="93">
        <v>61718.268779999999</v>
      </c>
      <c r="C35" s="93">
        <v>40771.607530000001</v>
      </c>
      <c r="D35" s="66">
        <f t="shared" si="1"/>
        <v>66.060841199765093</v>
      </c>
      <c r="E35" s="93">
        <v>58440.842109999998</v>
      </c>
      <c r="F35" s="93">
        <v>49723.273829999998</v>
      </c>
      <c r="G35" s="66">
        <f t="shared" si="2"/>
        <v>85.083089214232416</v>
      </c>
      <c r="I35" s="58"/>
      <c r="J35" s="99"/>
      <c r="K35" s="90"/>
      <c r="L35" s="83"/>
      <c r="M35" s="83"/>
      <c r="N35" s="83"/>
      <c r="O35" s="83"/>
    </row>
    <row r="36" spans="1:15" x14ac:dyDescent="0.25">
      <c r="A36" s="30" t="s">
        <v>113</v>
      </c>
      <c r="B36" s="68">
        <v>11971.727199999999</v>
      </c>
      <c r="C36" s="68">
        <v>12251.18448</v>
      </c>
      <c r="D36" s="65">
        <f t="shared" si="1"/>
        <v>102.33431045772576</v>
      </c>
      <c r="E36" s="68">
        <v>686.69727</v>
      </c>
      <c r="F36" s="68">
        <v>535.51043000000004</v>
      </c>
      <c r="G36" s="65">
        <f t="shared" si="2"/>
        <v>77.983480260522953</v>
      </c>
      <c r="I36" s="58"/>
      <c r="J36" s="99"/>
      <c r="K36" s="90"/>
      <c r="L36" s="83"/>
      <c r="M36" s="83"/>
      <c r="N36" s="83"/>
      <c r="O36" s="83"/>
    </row>
    <row r="37" spans="1:15" x14ac:dyDescent="0.25">
      <c r="A37" s="39" t="s">
        <v>114</v>
      </c>
      <c r="B37" s="93">
        <v>903.74275</v>
      </c>
      <c r="C37" s="93">
        <v>497.09710999999999</v>
      </c>
      <c r="D37" s="66">
        <f t="shared" si="1"/>
        <v>55.004270850305574</v>
      </c>
      <c r="E37" s="93">
        <v>376.96379999999999</v>
      </c>
      <c r="F37" s="93">
        <v>343.64582000000001</v>
      </c>
      <c r="G37" s="66">
        <f t="shared" si="2"/>
        <v>91.161490838112314</v>
      </c>
      <c r="I37" s="58"/>
      <c r="J37" s="99"/>
      <c r="K37" s="90"/>
      <c r="L37" s="83"/>
      <c r="M37" s="83"/>
      <c r="N37" s="83"/>
      <c r="O37" s="83"/>
    </row>
    <row r="38" spans="1:15" x14ac:dyDescent="0.25">
      <c r="A38" s="39" t="s">
        <v>115</v>
      </c>
      <c r="B38" s="93">
        <v>10939.527699999999</v>
      </c>
      <c r="C38" s="93">
        <v>11680.85708</v>
      </c>
      <c r="D38" s="66">
        <f t="shared" si="1"/>
        <v>106.77661230292421</v>
      </c>
      <c r="E38" s="93">
        <v>242.24092999999999</v>
      </c>
      <c r="F38" s="93">
        <v>126.57233000000001</v>
      </c>
      <c r="G38" s="66">
        <f t="shared" si="2"/>
        <v>52.250596131710694</v>
      </c>
      <c r="I38" s="58"/>
      <c r="J38" s="99"/>
      <c r="K38" s="90"/>
      <c r="L38" s="83"/>
      <c r="M38" s="83"/>
      <c r="N38" s="83"/>
      <c r="O38" s="83"/>
    </row>
    <row r="39" spans="1:15" x14ac:dyDescent="0.25">
      <c r="A39" s="39" t="s">
        <v>116</v>
      </c>
      <c r="B39" s="93">
        <v>128.45675</v>
      </c>
      <c r="C39" s="93">
        <v>73.230289999999997</v>
      </c>
      <c r="D39" s="66">
        <f t="shared" si="1"/>
        <v>57.007739959169136</v>
      </c>
      <c r="E39" s="93">
        <v>67.492539999999991</v>
      </c>
      <c r="F39" s="93">
        <v>65.292280000000005</v>
      </c>
      <c r="G39" s="66">
        <f t="shared" si="2"/>
        <v>96.739995264661857</v>
      </c>
      <c r="I39" s="58"/>
      <c r="J39" s="99"/>
      <c r="K39" s="90"/>
      <c r="L39" s="83"/>
      <c r="M39" s="83"/>
      <c r="N39" s="83"/>
      <c r="O39" s="83"/>
    </row>
    <row r="40" spans="1:15" x14ac:dyDescent="0.25">
      <c r="A40" s="30" t="s">
        <v>117</v>
      </c>
      <c r="B40" s="68">
        <v>274839.17291000002</v>
      </c>
      <c r="C40" s="68">
        <v>271641.26088000002</v>
      </c>
      <c r="D40" s="65">
        <f t="shared" si="1"/>
        <v>98.836442419710238</v>
      </c>
      <c r="E40" s="68">
        <v>28936.141469999999</v>
      </c>
      <c r="F40" s="68">
        <v>30431.945800000001</v>
      </c>
      <c r="G40" s="65">
        <f t="shared" si="2"/>
        <v>105.16932892227805</v>
      </c>
      <c r="I40" s="58"/>
      <c r="J40" s="99"/>
      <c r="K40" s="90"/>
      <c r="L40" s="83"/>
      <c r="M40" s="83"/>
      <c r="N40" s="83"/>
      <c r="O40" s="83"/>
    </row>
    <row r="41" spans="1:15" x14ac:dyDescent="0.25">
      <c r="A41" s="39" t="s">
        <v>118</v>
      </c>
      <c r="B41" s="93">
        <v>2470.8816200000001</v>
      </c>
      <c r="C41" s="93">
        <v>2314.6646700000001</v>
      </c>
      <c r="D41" s="66">
        <f t="shared" si="1"/>
        <v>93.677683757265555</v>
      </c>
      <c r="E41" s="93">
        <v>70.535089999999997</v>
      </c>
      <c r="F41" s="93">
        <v>59.10463</v>
      </c>
      <c r="G41" s="66">
        <f t="shared" si="2"/>
        <v>83.794647458449418</v>
      </c>
      <c r="I41" s="58"/>
      <c r="J41" s="99"/>
      <c r="K41" s="90"/>
      <c r="L41" s="83"/>
      <c r="M41" s="83"/>
      <c r="N41" s="83"/>
      <c r="O41" s="83"/>
    </row>
    <row r="42" spans="1:15" x14ac:dyDescent="0.25">
      <c r="A42" s="39" t="s">
        <v>119</v>
      </c>
      <c r="B42" s="93">
        <v>4445.8162699999993</v>
      </c>
      <c r="C42" s="93">
        <v>4697.6919100000005</v>
      </c>
      <c r="D42" s="66">
        <f t="shared" si="1"/>
        <v>105.66545319696716</v>
      </c>
      <c r="E42" s="93">
        <v>1100.83311</v>
      </c>
      <c r="F42" s="93">
        <v>1381.3819099999998</v>
      </c>
      <c r="G42" s="66">
        <f t="shared" si="2"/>
        <v>125.48513461772602</v>
      </c>
      <c r="I42" s="58"/>
      <c r="J42" s="99"/>
      <c r="K42" s="90"/>
      <c r="L42" s="83"/>
      <c r="M42" s="83"/>
      <c r="N42" s="83"/>
      <c r="O42" s="83"/>
    </row>
    <row r="43" spans="1:15" x14ac:dyDescent="0.25">
      <c r="A43" s="39" t="s">
        <v>120</v>
      </c>
      <c r="B43" s="93">
        <v>29177.73099</v>
      </c>
      <c r="C43" s="93">
        <v>28090.674600000002</v>
      </c>
      <c r="D43" s="66">
        <f t="shared" si="1"/>
        <v>96.274362833859286</v>
      </c>
      <c r="E43" s="93">
        <v>94.53000999999999</v>
      </c>
      <c r="F43" s="93">
        <v>99.313980000000001</v>
      </c>
      <c r="G43" s="66">
        <f t="shared" si="2"/>
        <v>105.06079497928755</v>
      </c>
      <c r="I43" s="58"/>
      <c r="J43" s="99"/>
      <c r="K43" s="90"/>
      <c r="L43" s="83"/>
      <c r="M43" s="83"/>
      <c r="N43" s="83"/>
      <c r="O43" s="83"/>
    </row>
    <row r="44" spans="1:15" x14ac:dyDescent="0.25">
      <c r="A44" s="39" t="s">
        <v>121</v>
      </c>
      <c r="B44" s="93">
        <v>107409.30213</v>
      </c>
      <c r="C44" s="93">
        <v>116377.33861000001</v>
      </c>
      <c r="D44" s="66">
        <f t="shared" si="1"/>
        <v>108.34940391768468</v>
      </c>
      <c r="E44" s="93">
        <v>22679.604600000002</v>
      </c>
      <c r="F44" s="93">
        <v>24086.178670000001</v>
      </c>
      <c r="G44" s="66">
        <f t="shared" si="2"/>
        <v>106.20193382912856</v>
      </c>
      <c r="I44" s="58"/>
      <c r="J44" s="99"/>
      <c r="K44" s="90"/>
      <c r="L44" s="83"/>
      <c r="M44" s="83"/>
      <c r="N44" s="83"/>
      <c r="O44" s="83"/>
    </row>
    <row r="45" spans="1:15" x14ac:dyDescent="0.25">
      <c r="A45" s="39" t="s">
        <v>122</v>
      </c>
      <c r="B45" s="93">
        <v>56113.285360000002</v>
      </c>
      <c r="C45" s="93">
        <v>47782.481749999999</v>
      </c>
      <c r="D45" s="66">
        <f t="shared" si="1"/>
        <v>85.15359855236963</v>
      </c>
      <c r="E45" s="93">
        <v>1743.7346</v>
      </c>
      <c r="F45" s="93">
        <v>2397.38517</v>
      </c>
      <c r="G45" s="66">
        <f t="shared" si="2"/>
        <v>137.48566840389586</v>
      </c>
      <c r="I45" s="58"/>
      <c r="J45" s="99"/>
      <c r="K45" s="90"/>
      <c r="L45" s="83"/>
      <c r="M45" s="83"/>
      <c r="N45" s="83"/>
      <c r="O45" s="83"/>
    </row>
    <row r="46" spans="1:15" x14ac:dyDescent="0.25">
      <c r="A46" s="39" t="s">
        <v>123</v>
      </c>
      <c r="B46" s="93">
        <v>2613.5177599999997</v>
      </c>
      <c r="C46" s="93">
        <v>2660.2345699999996</v>
      </c>
      <c r="D46" s="66">
        <f t="shared" si="1"/>
        <v>101.78750688879956</v>
      </c>
      <c r="E46" s="95">
        <v>0</v>
      </c>
      <c r="F46" s="95">
        <v>2.6916500000000001</v>
      </c>
      <c r="G46" s="66">
        <v>0</v>
      </c>
      <c r="I46" s="58"/>
      <c r="J46" s="99"/>
      <c r="K46" s="90"/>
      <c r="L46" s="83"/>
      <c r="M46" s="83"/>
      <c r="N46" s="83"/>
      <c r="O46" s="83"/>
    </row>
    <row r="47" spans="1:15" x14ac:dyDescent="0.25">
      <c r="A47" s="39" t="s">
        <v>124</v>
      </c>
      <c r="B47" s="93">
        <v>3534.92562</v>
      </c>
      <c r="C47" s="93">
        <v>3863.7442500000002</v>
      </c>
      <c r="D47" s="66">
        <f t="shared" si="1"/>
        <v>109.30199572346307</v>
      </c>
      <c r="E47" s="93">
        <v>129.63166000000001</v>
      </c>
      <c r="F47" s="93">
        <v>65.041269999999997</v>
      </c>
      <c r="G47" s="66">
        <f t="shared" si="2"/>
        <v>50.173908133244602</v>
      </c>
      <c r="I47" s="58"/>
      <c r="J47" s="99"/>
      <c r="K47" s="90"/>
      <c r="L47" s="83"/>
      <c r="M47" s="83"/>
      <c r="N47" s="83"/>
      <c r="O47" s="83"/>
    </row>
    <row r="48" spans="1:15" x14ac:dyDescent="0.25">
      <c r="A48" s="39" t="s">
        <v>125</v>
      </c>
      <c r="B48" s="93">
        <v>37603.500319999999</v>
      </c>
      <c r="C48" s="93">
        <v>31345.001350000002</v>
      </c>
      <c r="D48" s="66">
        <f t="shared" si="1"/>
        <v>83.356605324660919</v>
      </c>
      <c r="E48" s="93">
        <v>898.62695999999994</v>
      </c>
      <c r="F48" s="93">
        <v>1392.0170600000001</v>
      </c>
      <c r="G48" s="66">
        <f t="shared" si="2"/>
        <v>154.90488511495363</v>
      </c>
      <c r="I48" s="58"/>
      <c r="J48" s="99"/>
      <c r="K48" s="90"/>
      <c r="L48" s="83"/>
      <c r="M48" s="83"/>
      <c r="N48" s="83"/>
      <c r="O48" s="83"/>
    </row>
    <row r="49" spans="1:16" x14ac:dyDescent="0.25">
      <c r="A49" s="39" t="s">
        <v>126</v>
      </c>
      <c r="B49" s="93">
        <v>31470.21284</v>
      </c>
      <c r="C49" s="93">
        <v>34509.429170000003</v>
      </c>
      <c r="D49" s="66">
        <f t="shared" si="1"/>
        <v>109.65743811601118</v>
      </c>
      <c r="E49" s="93">
        <v>2218.6454399999998</v>
      </c>
      <c r="F49" s="93">
        <v>948.83145999999999</v>
      </c>
      <c r="G49" s="66">
        <f t="shared" si="2"/>
        <v>42.766250203547621</v>
      </c>
      <c r="I49" s="58"/>
      <c r="J49" s="99"/>
      <c r="K49" s="90"/>
      <c r="L49" s="83"/>
      <c r="M49" s="83"/>
      <c r="N49" s="83"/>
      <c r="O49" s="83"/>
    </row>
    <row r="50" spans="1:16" x14ac:dyDescent="0.25">
      <c r="A50" s="30" t="s">
        <v>127</v>
      </c>
      <c r="B50" s="68">
        <v>471121.95632999996</v>
      </c>
      <c r="C50" s="68">
        <v>371505.40408999997</v>
      </c>
      <c r="D50" s="65">
        <f t="shared" si="1"/>
        <v>78.855463876911088</v>
      </c>
      <c r="E50" s="68">
        <v>97205.293860000005</v>
      </c>
      <c r="F50" s="68">
        <v>77918.667319999993</v>
      </c>
      <c r="G50" s="65">
        <f t="shared" si="2"/>
        <v>80.158872244368098</v>
      </c>
      <c r="I50" s="58"/>
      <c r="J50" s="99"/>
      <c r="K50" s="90"/>
      <c r="L50" s="83"/>
      <c r="M50" s="83"/>
      <c r="N50" s="83"/>
      <c r="O50" s="83"/>
    </row>
    <row r="51" spans="1:16" x14ac:dyDescent="0.25">
      <c r="A51" s="39" t="s">
        <v>128</v>
      </c>
      <c r="B51" s="93">
        <v>300.06978000000004</v>
      </c>
      <c r="C51" s="93">
        <v>232.87812</v>
      </c>
      <c r="D51" s="66">
        <f t="shared" si="1"/>
        <v>77.607988381902359</v>
      </c>
      <c r="E51" s="93">
        <v>64.289749999999998</v>
      </c>
      <c r="F51" s="93">
        <v>23.763200000000001</v>
      </c>
      <c r="G51" s="66">
        <f t="shared" si="2"/>
        <v>36.962657344288949</v>
      </c>
      <c r="I51" s="58"/>
      <c r="J51" s="99"/>
      <c r="K51" s="90"/>
      <c r="L51" s="83"/>
      <c r="M51" s="83"/>
      <c r="N51" s="83"/>
      <c r="O51" s="83"/>
    </row>
    <row r="52" spans="1:16" x14ac:dyDescent="0.25">
      <c r="A52" s="39" t="s">
        <v>129</v>
      </c>
      <c r="B52" s="93">
        <v>22050.096309999997</v>
      </c>
      <c r="C52" s="93">
        <v>19088.44426</v>
      </c>
      <c r="D52" s="66">
        <f t="shared" si="1"/>
        <v>86.568530094551789</v>
      </c>
      <c r="E52" s="93">
        <v>54.023350000000001</v>
      </c>
      <c r="F52" s="93">
        <v>44.234300000000005</v>
      </c>
      <c r="G52" s="66">
        <f t="shared" si="2"/>
        <v>81.879964867043611</v>
      </c>
      <c r="I52" s="58"/>
      <c r="J52" s="99"/>
      <c r="K52" s="90"/>
      <c r="L52" s="83"/>
      <c r="M52" s="83"/>
      <c r="N52" s="83"/>
      <c r="O52" s="83"/>
    </row>
    <row r="53" spans="1:16" x14ac:dyDescent="0.25">
      <c r="A53" s="39" t="s">
        <v>130</v>
      </c>
      <c r="B53" s="93">
        <v>30650.719539999998</v>
      </c>
      <c r="C53" s="93">
        <v>26000.703329999997</v>
      </c>
      <c r="D53" s="66">
        <f t="shared" si="1"/>
        <v>84.829014523030665</v>
      </c>
      <c r="E53" s="93">
        <v>2005.7506899999998</v>
      </c>
      <c r="F53" s="93">
        <v>1598.60284</v>
      </c>
      <c r="G53" s="66">
        <f t="shared" si="2"/>
        <v>79.700974202332191</v>
      </c>
      <c r="I53" s="58"/>
      <c r="J53" s="99"/>
      <c r="K53" s="90"/>
      <c r="L53" s="83"/>
      <c r="M53" s="83"/>
      <c r="N53" s="83"/>
      <c r="O53" s="83"/>
    </row>
    <row r="54" spans="1:16" x14ac:dyDescent="0.25">
      <c r="A54" s="39" t="s">
        <v>131</v>
      </c>
      <c r="B54" s="93">
        <v>38086.175329999998</v>
      </c>
      <c r="C54" s="93">
        <v>31602.564719999998</v>
      </c>
      <c r="D54" s="66">
        <f t="shared" si="1"/>
        <v>82.976472292577668</v>
      </c>
      <c r="E54" s="93">
        <v>418.13026000000002</v>
      </c>
      <c r="F54" s="93">
        <v>431.09045000000003</v>
      </c>
      <c r="G54" s="66">
        <f t="shared" si="2"/>
        <v>103.09955801811617</v>
      </c>
      <c r="I54" s="58"/>
      <c r="J54" s="99"/>
      <c r="K54" s="90"/>
      <c r="L54" s="83"/>
      <c r="M54" s="83"/>
      <c r="N54" s="83"/>
      <c r="O54" s="83"/>
    </row>
    <row r="55" spans="1:16" x14ac:dyDescent="0.25">
      <c r="A55" s="39" t="s">
        <v>132</v>
      </c>
      <c r="B55" s="93">
        <v>23212.17812</v>
      </c>
      <c r="C55" s="93">
        <v>23914.533019999999</v>
      </c>
      <c r="D55" s="66">
        <f t="shared" si="1"/>
        <v>103.02580350869717</v>
      </c>
      <c r="E55" s="93">
        <v>335.40343000000001</v>
      </c>
      <c r="F55" s="93">
        <v>885.61524999999995</v>
      </c>
      <c r="G55" s="66">
        <f t="shared" si="2"/>
        <v>264.04478034109547</v>
      </c>
      <c r="I55" s="58"/>
      <c r="J55" s="99"/>
      <c r="K55" s="90"/>
      <c r="L55" s="83"/>
      <c r="M55" s="83"/>
      <c r="N55" s="83"/>
      <c r="O55" s="83"/>
    </row>
    <row r="56" spans="1:16" x14ac:dyDescent="0.25">
      <c r="A56" s="39" t="s">
        <v>133</v>
      </c>
      <c r="B56" s="93">
        <v>130739.11047</v>
      </c>
      <c r="C56" s="93">
        <v>99867.6152</v>
      </c>
      <c r="D56" s="66">
        <f t="shared" si="1"/>
        <v>76.386947135391509</v>
      </c>
      <c r="E56" s="93">
        <v>3948.87356</v>
      </c>
      <c r="F56" s="93">
        <v>2255.1344199999999</v>
      </c>
      <c r="G56" s="66">
        <f t="shared" si="2"/>
        <v>57.108296473285911</v>
      </c>
      <c r="I56" s="58"/>
      <c r="J56" s="99"/>
      <c r="K56" s="90"/>
      <c r="L56" s="83"/>
      <c r="M56" s="83"/>
      <c r="N56" s="83"/>
      <c r="O56" s="83"/>
    </row>
    <row r="57" spans="1:16" x14ac:dyDescent="0.25">
      <c r="A57" s="39" t="s">
        <v>134</v>
      </c>
      <c r="B57" s="93">
        <v>83787.492889999994</v>
      </c>
      <c r="C57" s="93">
        <v>55922.80255</v>
      </c>
      <c r="D57" s="66">
        <f t="shared" si="1"/>
        <v>66.743616047108588</v>
      </c>
      <c r="E57" s="93">
        <v>18460.0059</v>
      </c>
      <c r="F57" s="93">
        <v>12765.197679999999</v>
      </c>
      <c r="G57" s="66">
        <f t="shared" si="2"/>
        <v>69.15056121406765</v>
      </c>
      <c r="I57" s="58"/>
      <c r="J57" s="99"/>
      <c r="K57" s="90"/>
      <c r="L57" s="83"/>
      <c r="M57" s="83"/>
      <c r="N57" s="83"/>
      <c r="O57" s="83"/>
    </row>
    <row r="58" spans="1:16" x14ac:dyDescent="0.25">
      <c r="A58" s="39" t="s">
        <v>135</v>
      </c>
      <c r="B58" s="93">
        <v>22173.821940000002</v>
      </c>
      <c r="C58" s="93">
        <v>17025.593649999999</v>
      </c>
      <c r="D58" s="66">
        <f t="shared" si="1"/>
        <v>76.782404477087624</v>
      </c>
      <c r="E58" s="93">
        <v>63210.703609999997</v>
      </c>
      <c r="F58" s="93">
        <v>56291.363100000002</v>
      </c>
      <c r="G58" s="66">
        <f t="shared" si="2"/>
        <v>89.053530312379962</v>
      </c>
      <c r="I58" s="58"/>
      <c r="J58" s="99"/>
      <c r="K58" s="90"/>
      <c r="L58" s="83"/>
      <c r="M58" s="83"/>
      <c r="N58" s="83"/>
      <c r="O58" s="83"/>
    </row>
    <row r="59" spans="1:16" x14ac:dyDescent="0.25">
      <c r="A59" s="39" t="s">
        <v>136</v>
      </c>
      <c r="B59" s="93">
        <v>120122.29195</v>
      </c>
      <c r="C59" s="93">
        <v>97850.269239999994</v>
      </c>
      <c r="D59" s="66">
        <f t="shared" si="1"/>
        <v>81.458876326410277</v>
      </c>
      <c r="E59" s="93">
        <v>8708.1133100000006</v>
      </c>
      <c r="F59" s="93">
        <v>3623.66608</v>
      </c>
      <c r="G59" s="66">
        <f t="shared" si="2"/>
        <v>41.612527892106627</v>
      </c>
      <c r="I59" s="58"/>
      <c r="J59" s="99"/>
      <c r="K59" s="90"/>
      <c r="L59" s="83"/>
      <c r="M59" s="83"/>
      <c r="N59" s="83"/>
      <c r="O59" s="83"/>
    </row>
    <row r="60" spans="1:16" x14ac:dyDescent="0.25">
      <c r="A60" s="30" t="s">
        <v>137</v>
      </c>
      <c r="B60" s="68">
        <v>578146.41419000004</v>
      </c>
      <c r="C60" s="68">
        <v>485005.96594999998</v>
      </c>
      <c r="D60" s="65">
        <f t="shared" si="1"/>
        <v>83.889816497349983</v>
      </c>
      <c r="E60" s="68">
        <v>40451.651380000003</v>
      </c>
      <c r="F60" s="68">
        <v>37639.181570000001</v>
      </c>
      <c r="G60" s="65">
        <f t="shared" si="2"/>
        <v>93.047330049446302</v>
      </c>
      <c r="I60" s="58"/>
      <c r="J60" s="99"/>
      <c r="K60" s="90"/>
      <c r="L60" s="83"/>
      <c r="M60" s="83"/>
      <c r="N60" s="83"/>
      <c r="O60" s="83"/>
      <c r="P60" s="58"/>
    </row>
    <row r="61" spans="1:16" x14ac:dyDescent="0.25">
      <c r="A61" s="39" t="s">
        <v>138</v>
      </c>
      <c r="B61" s="93">
        <v>16305.8621</v>
      </c>
      <c r="C61" s="93">
        <v>9324.9245500000015</v>
      </c>
      <c r="D61" s="66">
        <f t="shared" si="1"/>
        <v>57.187559252080277</v>
      </c>
      <c r="E61" s="93">
        <v>405.26288</v>
      </c>
      <c r="F61" s="93">
        <v>475.94585999999998</v>
      </c>
      <c r="G61" s="66">
        <f t="shared" si="2"/>
        <v>117.4412667649206</v>
      </c>
      <c r="I61" s="58"/>
      <c r="J61" s="99"/>
      <c r="K61" s="90"/>
      <c r="L61" s="83"/>
      <c r="M61" s="83"/>
      <c r="N61" s="83"/>
      <c r="O61" s="83"/>
    </row>
    <row r="62" spans="1:16" x14ac:dyDescent="0.25">
      <c r="A62" s="39" t="s">
        <v>139</v>
      </c>
      <c r="B62" s="93">
        <v>59377.905359999997</v>
      </c>
      <c r="C62" s="93">
        <v>47457.286810000005</v>
      </c>
      <c r="D62" s="66">
        <f t="shared" si="1"/>
        <v>79.924151116939996</v>
      </c>
      <c r="E62" s="93">
        <v>4753.7308499999999</v>
      </c>
      <c r="F62" s="93">
        <v>5454.6331500000006</v>
      </c>
      <c r="G62" s="66">
        <f t="shared" si="2"/>
        <v>114.74425713437269</v>
      </c>
      <c r="I62" s="58"/>
      <c r="J62" s="99"/>
      <c r="K62" s="90"/>
      <c r="L62" s="83"/>
      <c r="M62" s="83"/>
      <c r="N62" s="83"/>
      <c r="O62" s="83"/>
    </row>
    <row r="63" spans="1:16" x14ac:dyDescent="0.25">
      <c r="A63" s="39" t="s">
        <v>140</v>
      </c>
      <c r="B63" s="93">
        <v>3599.3499400000001</v>
      </c>
      <c r="C63" s="93">
        <v>4827.55429</v>
      </c>
      <c r="D63" s="66">
        <f t="shared" si="1"/>
        <v>134.12294915675801</v>
      </c>
      <c r="E63" s="93">
        <v>420.62765000000002</v>
      </c>
      <c r="F63" s="93">
        <v>141.19020999999998</v>
      </c>
      <c r="G63" s="66">
        <f t="shared" si="2"/>
        <v>33.566554647560608</v>
      </c>
      <c r="I63" s="58"/>
      <c r="J63" s="99"/>
      <c r="K63" s="90"/>
      <c r="L63" s="83"/>
      <c r="M63" s="83"/>
      <c r="N63" s="83"/>
      <c r="O63" s="83"/>
    </row>
    <row r="64" spans="1:16" x14ac:dyDescent="0.25">
      <c r="A64" s="39" t="s">
        <v>141</v>
      </c>
      <c r="B64" s="93">
        <v>100560.71340000001</v>
      </c>
      <c r="C64" s="93">
        <v>89024.668849999987</v>
      </c>
      <c r="D64" s="66">
        <f t="shared" si="1"/>
        <v>88.528278927265418</v>
      </c>
      <c r="E64" s="93">
        <v>11216.5149</v>
      </c>
      <c r="F64" s="93">
        <v>10751.56884</v>
      </c>
      <c r="G64" s="66">
        <f t="shared" si="2"/>
        <v>95.854808163273603</v>
      </c>
      <c r="I64" s="58"/>
      <c r="J64" s="99"/>
      <c r="K64" s="90"/>
      <c r="L64" s="83"/>
      <c r="M64" s="83"/>
      <c r="N64" s="83"/>
      <c r="O64" s="83"/>
    </row>
    <row r="65" spans="1:15" x14ac:dyDescent="0.25">
      <c r="A65" s="39" t="s">
        <v>142</v>
      </c>
      <c r="B65" s="93">
        <v>24518.082609999998</v>
      </c>
      <c r="C65" s="93">
        <v>26824.44469</v>
      </c>
      <c r="D65" s="66">
        <f t="shared" si="1"/>
        <v>109.40677995374453</v>
      </c>
      <c r="E65" s="93">
        <v>450.27159999999998</v>
      </c>
      <c r="F65" s="93">
        <v>469.84903000000003</v>
      </c>
      <c r="G65" s="66">
        <f t="shared" si="2"/>
        <v>104.3479157912691</v>
      </c>
      <c r="I65" s="58"/>
      <c r="J65" s="99"/>
      <c r="K65" s="90"/>
      <c r="L65" s="83"/>
      <c r="M65" s="83"/>
      <c r="N65" s="83"/>
      <c r="O65" s="83"/>
    </row>
    <row r="66" spans="1:15" x14ac:dyDescent="0.25">
      <c r="A66" s="39" t="s">
        <v>143</v>
      </c>
      <c r="B66" s="93">
        <v>71817.448919999995</v>
      </c>
      <c r="C66" s="93">
        <v>67744.15965999999</v>
      </c>
      <c r="D66" s="66">
        <f t="shared" si="1"/>
        <v>94.32827353066051</v>
      </c>
      <c r="E66" s="93">
        <v>2701.3560699999998</v>
      </c>
      <c r="F66" s="93">
        <v>3247.7480499999997</v>
      </c>
      <c r="G66" s="66">
        <f t="shared" si="2"/>
        <v>120.22658123703035</v>
      </c>
      <c r="I66" s="58"/>
      <c r="J66" s="99"/>
      <c r="K66" s="90"/>
      <c r="L66" s="83"/>
      <c r="M66" s="83"/>
      <c r="N66" s="83"/>
      <c r="O66" s="83"/>
    </row>
    <row r="67" spans="1:15" x14ac:dyDescent="0.25">
      <c r="A67" s="39" t="s">
        <v>144</v>
      </c>
      <c r="B67" s="93">
        <v>108031.62509999999</v>
      </c>
      <c r="C67" s="93">
        <v>110675.67216</v>
      </c>
      <c r="D67" s="66">
        <f t="shared" si="1"/>
        <v>102.44747504034355</v>
      </c>
      <c r="E67" s="93">
        <v>4532.6454699999995</v>
      </c>
      <c r="F67" s="93">
        <v>3498.35302</v>
      </c>
      <c r="G67" s="66">
        <f t="shared" si="2"/>
        <v>77.181262976651922</v>
      </c>
      <c r="I67" s="58"/>
      <c r="J67" s="99"/>
      <c r="K67" s="90"/>
      <c r="L67" s="83"/>
      <c r="M67" s="83"/>
      <c r="N67" s="83"/>
      <c r="O67" s="83"/>
    </row>
    <row r="68" spans="1:15" x14ac:dyDescent="0.25">
      <c r="A68" s="39" t="s">
        <v>145</v>
      </c>
      <c r="B68" s="93">
        <v>185625.86049000002</v>
      </c>
      <c r="C68" s="93">
        <v>122168.24274</v>
      </c>
      <c r="D68" s="66">
        <f t="shared" si="1"/>
        <v>65.81423645256659</v>
      </c>
      <c r="E68" s="93">
        <v>12916.57984</v>
      </c>
      <c r="F68" s="93">
        <v>11813.678550000001</v>
      </c>
      <c r="G68" s="66">
        <f t="shared" si="2"/>
        <v>91.461351970398994</v>
      </c>
      <c r="I68" s="58"/>
      <c r="J68" s="99"/>
      <c r="K68" s="90"/>
      <c r="L68" s="83"/>
      <c r="M68" s="83"/>
      <c r="N68" s="83"/>
      <c r="O68" s="83"/>
    </row>
    <row r="69" spans="1:15" x14ac:dyDescent="0.25">
      <c r="A69" s="39" t="s">
        <v>146</v>
      </c>
      <c r="B69" s="93">
        <v>8309.5662699999993</v>
      </c>
      <c r="C69" s="93">
        <v>6959.0122000000001</v>
      </c>
      <c r="D69" s="66">
        <f t="shared" si="1"/>
        <v>83.746996821291376</v>
      </c>
      <c r="E69" s="93">
        <v>3054.66212</v>
      </c>
      <c r="F69" s="93">
        <v>1786.21486</v>
      </c>
      <c r="G69" s="66">
        <f t="shared" si="2"/>
        <v>58.475038803964352</v>
      </c>
      <c r="I69" s="58"/>
      <c r="J69" s="99"/>
      <c r="K69" s="90"/>
      <c r="L69" s="83"/>
      <c r="M69" s="83"/>
      <c r="N69" s="83"/>
      <c r="O69" s="83"/>
    </row>
    <row r="70" spans="1:15" x14ac:dyDescent="0.25">
      <c r="A70" s="30" t="s">
        <v>147</v>
      </c>
      <c r="B70" s="68">
        <v>371969.14276999998</v>
      </c>
      <c r="C70" s="68">
        <v>297337.88468999998</v>
      </c>
      <c r="D70" s="65">
        <f t="shared" si="1"/>
        <v>79.936169563896641</v>
      </c>
      <c r="E70" s="68">
        <v>19849.342000000001</v>
      </c>
      <c r="F70" s="68">
        <v>22936.840969999997</v>
      </c>
      <c r="G70" s="65">
        <f t="shared" si="2"/>
        <v>115.55466659801618</v>
      </c>
      <c r="I70" s="58"/>
      <c r="J70" s="99"/>
      <c r="K70" s="90"/>
      <c r="L70" s="83"/>
      <c r="M70" s="83"/>
      <c r="N70" s="83"/>
      <c r="O70" s="83"/>
    </row>
    <row r="71" spans="1:15" x14ac:dyDescent="0.25">
      <c r="A71" s="39" t="s">
        <v>148</v>
      </c>
      <c r="B71" s="93">
        <v>25034.011920000001</v>
      </c>
      <c r="C71" s="93">
        <v>22134.664800000002</v>
      </c>
      <c r="D71" s="66">
        <f t="shared" ref="D71:D78" si="3">+C71/B71*100</f>
        <v>88.418368061558397</v>
      </c>
      <c r="E71" s="93">
        <v>382.98429999999996</v>
      </c>
      <c r="F71" s="93">
        <v>393.90643</v>
      </c>
      <c r="G71" s="66">
        <f t="shared" ref="G71:G78" si="4">+F71/E71*100</f>
        <v>102.85184797392479</v>
      </c>
      <c r="I71" s="58"/>
      <c r="J71" s="99"/>
      <c r="K71" s="90"/>
      <c r="L71" s="83"/>
      <c r="M71" s="83"/>
      <c r="N71" s="83"/>
      <c r="O71" s="83"/>
    </row>
    <row r="72" spans="1:15" x14ac:dyDescent="0.25">
      <c r="A72" s="39" t="s">
        <v>149</v>
      </c>
      <c r="B72" s="93">
        <v>74383.839540000001</v>
      </c>
      <c r="C72" s="93">
        <v>50097.94268</v>
      </c>
      <c r="D72" s="66">
        <f t="shared" si="3"/>
        <v>67.350573713070787</v>
      </c>
      <c r="E72" s="93">
        <v>953.70392000000004</v>
      </c>
      <c r="F72" s="93">
        <v>1577.75344</v>
      </c>
      <c r="G72" s="66">
        <f t="shared" si="4"/>
        <v>165.43430376169576</v>
      </c>
      <c r="I72" s="58"/>
      <c r="J72" s="99"/>
      <c r="K72" s="90"/>
      <c r="L72" s="83"/>
      <c r="M72" s="83"/>
      <c r="N72" s="83"/>
      <c r="O72" s="83"/>
    </row>
    <row r="73" spans="1:15" x14ac:dyDescent="0.25">
      <c r="A73" s="39" t="s">
        <v>150</v>
      </c>
      <c r="B73" s="93">
        <v>9381.2015399999982</v>
      </c>
      <c r="C73" s="93">
        <v>5840.8701500000006</v>
      </c>
      <c r="D73" s="66">
        <f t="shared" si="3"/>
        <v>62.261429147379786</v>
      </c>
      <c r="E73" s="93">
        <v>98.883160000000004</v>
      </c>
      <c r="F73" s="93">
        <v>130.922</v>
      </c>
      <c r="G73" s="66">
        <f t="shared" si="4"/>
        <v>132.40070402280833</v>
      </c>
      <c r="I73" s="58"/>
      <c r="J73" s="99"/>
      <c r="K73" s="90"/>
      <c r="L73" s="83"/>
      <c r="M73" s="83"/>
      <c r="N73" s="83"/>
      <c r="O73" s="83"/>
    </row>
    <row r="74" spans="1:15" x14ac:dyDescent="0.25">
      <c r="A74" s="39" t="s">
        <v>151</v>
      </c>
      <c r="B74" s="93">
        <v>84188.296159999998</v>
      </c>
      <c r="C74" s="93">
        <v>66527.555909999995</v>
      </c>
      <c r="D74" s="66">
        <f t="shared" si="3"/>
        <v>79.022333203613314</v>
      </c>
      <c r="E74" s="93">
        <v>1604.84628</v>
      </c>
      <c r="F74" s="93">
        <v>2034.32241</v>
      </c>
      <c r="G74" s="66">
        <f t="shared" si="4"/>
        <v>126.76120045590909</v>
      </c>
      <c r="I74" s="58"/>
      <c r="J74" s="99"/>
      <c r="K74" s="90"/>
      <c r="L74" s="83"/>
      <c r="M74" s="83"/>
      <c r="N74" s="83"/>
      <c r="O74" s="83"/>
    </row>
    <row r="75" spans="1:15" x14ac:dyDescent="0.25">
      <c r="A75" s="39" t="s">
        <v>152</v>
      </c>
      <c r="B75" s="93">
        <v>36035.246420000003</v>
      </c>
      <c r="C75" s="93">
        <v>29853.803690000001</v>
      </c>
      <c r="D75" s="66">
        <f t="shared" si="3"/>
        <v>82.846120551102359</v>
      </c>
      <c r="E75" s="93">
        <v>429.37290000000002</v>
      </c>
      <c r="F75" s="93">
        <v>525.51632999999993</v>
      </c>
      <c r="G75" s="66">
        <f t="shared" si="4"/>
        <v>122.39159248289771</v>
      </c>
      <c r="I75" s="58"/>
      <c r="J75" s="99"/>
      <c r="K75" s="90"/>
      <c r="L75" s="83"/>
      <c r="M75" s="83"/>
      <c r="N75" s="83"/>
      <c r="O75" s="83"/>
    </row>
    <row r="76" spans="1:15" x14ac:dyDescent="0.25">
      <c r="A76" s="39" t="s">
        <v>153</v>
      </c>
      <c r="B76" s="93">
        <v>23737.999600000003</v>
      </c>
      <c r="C76" s="93">
        <v>25306.105520000001</v>
      </c>
      <c r="D76" s="66">
        <f t="shared" si="3"/>
        <v>106.60588906573238</v>
      </c>
      <c r="E76" s="93">
        <v>1360.8778300000001</v>
      </c>
      <c r="F76" s="93">
        <v>1892.3600300000001</v>
      </c>
      <c r="G76" s="66">
        <f t="shared" si="4"/>
        <v>139.05436537238614</v>
      </c>
      <c r="I76" s="58"/>
      <c r="J76" s="99"/>
      <c r="K76" s="90"/>
      <c r="L76" s="83"/>
      <c r="M76" s="83"/>
      <c r="N76" s="83"/>
      <c r="O76" s="83"/>
    </row>
    <row r="77" spans="1:15" x14ac:dyDescent="0.25">
      <c r="A77" s="39" t="s">
        <v>154</v>
      </c>
      <c r="B77" s="93">
        <v>11886.98452</v>
      </c>
      <c r="C77" s="93">
        <v>7991.8811500000002</v>
      </c>
      <c r="D77" s="66">
        <f t="shared" si="3"/>
        <v>67.232199525065084</v>
      </c>
      <c r="E77" s="93">
        <v>481.94019000000003</v>
      </c>
      <c r="F77" s="93">
        <v>908.22860000000003</v>
      </c>
      <c r="G77" s="66">
        <f t="shared" si="4"/>
        <v>188.45255466243643</v>
      </c>
      <c r="I77" s="58"/>
      <c r="J77" s="99"/>
      <c r="K77" s="90"/>
      <c r="L77" s="83"/>
      <c r="M77" s="83"/>
      <c r="N77" s="83"/>
      <c r="O77" s="83"/>
    </row>
    <row r="78" spans="1:15" x14ac:dyDescent="0.25">
      <c r="A78" s="39" t="s">
        <v>155</v>
      </c>
      <c r="B78" s="93">
        <v>107321.56306999999</v>
      </c>
      <c r="C78" s="93">
        <v>89585.060790000003</v>
      </c>
      <c r="D78" s="66">
        <f t="shared" si="3"/>
        <v>83.473496124510007</v>
      </c>
      <c r="E78" s="93">
        <v>14536.73342</v>
      </c>
      <c r="F78" s="93">
        <v>15473.83173</v>
      </c>
      <c r="G78" s="66">
        <f t="shared" si="4"/>
        <v>106.44641600643729</v>
      </c>
      <c r="I78" s="58"/>
      <c r="J78" s="99"/>
      <c r="K78" s="90"/>
      <c r="L78" s="83"/>
      <c r="M78" s="83"/>
      <c r="N78" s="83"/>
      <c r="O78" s="83"/>
    </row>
    <row r="79" spans="1:15" x14ac:dyDescent="0.25">
      <c r="A79" s="30" t="s">
        <v>156</v>
      </c>
      <c r="B79" s="68">
        <v>18.219540000000002</v>
      </c>
      <c r="C79" s="68">
        <v>3970.0404399999998</v>
      </c>
      <c r="D79" s="67" t="s">
        <v>184</v>
      </c>
      <c r="E79" s="76">
        <v>0</v>
      </c>
      <c r="F79" s="76">
        <v>8000</v>
      </c>
      <c r="G79" s="65">
        <v>0</v>
      </c>
      <c r="I79" s="58"/>
      <c r="J79" s="99"/>
      <c r="K79" s="90"/>
      <c r="L79" s="83"/>
      <c r="M79" s="83"/>
      <c r="N79" s="83"/>
      <c r="O79" s="83"/>
    </row>
    <row r="80" spans="1:15" x14ac:dyDescent="0.25">
      <c r="I80" s="58"/>
      <c r="J80" s="99"/>
      <c r="K80" s="82"/>
      <c r="L80" s="83"/>
      <c r="M80" s="83"/>
      <c r="N80" s="83"/>
      <c r="O80" s="83"/>
    </row>
    <row r="81" spans="1:15" x14ac:dyDescent="0.25">
      <c r="I81" s="58"/>
      <c r="J81" s="99"/>
      <c r="K81" s="82"/>
      <c r="L81" s="83"/>
      <c r="M81" s="83"/>
      <c r="N81" s="83"/>
      <c r="O81" s="83"/>
    </row>
    <row r="82" spans="1:15" x14ac:dyDescent="0.25">
      <c r="A82" s="13" t="s">
        <v>18</v>
      </c>
      <c r="I82" s="58"/>
      <c r="J82" s="99"/>
      <c r="K82" s="82"/>
      <c r="L82" s="83"/>
      <c r="M82" s="83"/>
      <c r="N82" s="83"/>
      <c r="O82" s="83"/>
    </row>
    <row r="83" spans="1:15" x14ac:dyDescent="0.25">
      <c r="I83" s="58"/>
      <c r="J83" s="99"/>
      <c r="K83" s="82"/>
      <c r="L83" s="83"/>
      <c r="M83" s="83"/>
      <c r="N83" s="83"/>
      <c r="O83" s="83"/>
    </row>
    <row r="84" spans="1:15" x14ac:dyDescent="0.25">
      <c r="J84" s="50"/>
      <c r="K84" s="82"/>
      <c r="L84" s="83"/>
      <c r="M84" s="83"/>
      <c r="N84" s="83"/>
      <c r="O84" s="83"/>
    </row>
    <row r="85" spans="1:15" x14ac:dyDescent="0.25">
      <c r="J85" s="50"/>
      <c r="K85" s="82"/>
      <c r="L85" s="83"/>
      <c r="M85" s="83"/>
      <c r="N85" s="83"/>
      <c r="O85" s="83"/>
    </row>
    <row r="86" spans="1:15" x14ac:dyDescent="0.25">
      <c r="J86" s="50"/>
      <c r="K86" s="82"/>
      <c r="L86" s="83"/>
      <c r="M86" s="83"/>
      <c r="N86" s="83"/>
      <c r="O86" s="83"/>
    </row>
    <row r="87" spans="1:15" x14ac:dyDescent="0.25">
      <c r="J87" s="50"/>
      <c r="K87" s="82"/>
      <c r="L87" s="83"/>
      <c r="M87" s="83"/>
      <c r="N87" s="83"/>
      <c r="O87" s="83"/>
    </row>
  </sheetData>
  <mergeCells count="7">
    <mergeCell ref="A2:A4"/>
    <mergeCell ref="B2:D2"/>
    <mergeCell ref="E2:G2"/>
    <mergeCell ref="B3:B4"/>
    <mergeCell ref="C3:C4"/>
    <mergeCell ref="E3:E4"/>
    <mergeCell ref="F3:F4"/>
  </mergeCells>
  <conditionalFormatting sqref="N1:N5 N7:N1048576">
    <cfRule type="top10" dxfId="1" priority="2" rank="10"/>
  </conditionalFormatting>
  <conditionalFormatting sqref="O1:O5 O7:O1048576">
    <cfRule type="top10" dxfId="0" priority="1" rank="10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6" sqref="D36"/>
    </sheetView>
  </sheetViews>
  <sheetFormatPr defaultRowHeight="15" x14ac:dyDescent="0.25"/>
  <cols>
    <col min="1" max="1" width="59.42578125" customWidth="1"/>
    <col min="2" max="7" width="13.85546875" customWidth="1"/>
  </cols>
  <sheetData>
    <row r="1" spans="1:10" x14ac:dyDescent="0.25">
      <c r="A1" s="41" t="s">
        <v>157</v>
      </c>
      <c r="B1" s="32"/>
      <c r="C1" s="33"/>
      <c r="D1" s="33"/>
      <c r="E1" s="33"/>
      <c r="F1" s="33"/>
      <c r="G1" s="33"/>
    </row>
    <row r="2" spans="1:10" x14ac:dyDescent="0.25">
      <c r="A2" s="127" t="s">
        <v>158</v>
      </c>
      <c r="B2" s="110" t="s">
        <v>159</v>
      </c>
      <c r="C2" s="118"/>
      <c r="D2" s="119"/>
      <c r="E2" s="120" t="s">
        <v>160</v>
      </c>
      <c r="F2" s="121"/>
      <c r="G2" s="122"/>
    </row>
    <row r="3" spans="1:10" x14ac:dyDescent="0.25">
      <c r="A3" s="128"/>
      <c r="B3" s="123" t="s">
        <v>188</v>
      </c>
      <c r="C3" s="123" t="s">
        <v>189</v>
      </c>
      <c r="D3" s="34" t="s">
        <v>189</v>
      </c>
      <c r="E3" s="123" t="s">
        <v>190</v>
      </c>
      <c r="F3" s="123" t="s">
        <v>189</v>
      </c>
      <c r="G3" s="34" t="s">
        <v>189</v>
      </c>
    </row>
    <row r="4" spans="1:10" x14ac:dyDescent="0.25">
      <c r="A4" s="40"/>
      <c r="B4" s="124"/>
      <c r="C4" s="124"/>
      <c r="D4" s="35" t="s">
        <v>188</v>
      </c>
      <c r="E4" s="124"/>
      <c r="F4" s="124"/>
      <c r="G4" s="35" t="s">
        <v>188</v>
      </c>
    </row>
    <row r="5" spans="1:10" ht="15" customHeight="1" x14ac:dyDescent="0.25">
      <c r="A5" s="46"/>
      <c r="B5" s="37" t="s">
        <v>23</v>
      </c>
      <c r="C5" s="37" t="s">
        <v>23</v>
      </c>
      <c r="D5" s="42" t="s">
        <v>82</v>
      </c>
      <c r="E5" s="37" t="s">
        <v>23</v>
      </c>
      <c r="F5" s="37" t="s">
        <v>23</v>
      </c>
      <c r="G5" s="38" t="s">
        <v>82</v>
      </c>
    </row>
    <row r="6" spans="1:10" ht="15" customHeight="1" x14ac:dyDescent="0.25">
      <c r="A6" s="30" t="s">
        <v>161</v>
      </c>
      <c r="B6" s="78">
        <f>+SUM(B7:B27)</f>
        <v>2600771.4612899995</v>
      </c>
      <c r="C6" s="78">
        <f t="shared" ref="C6:F6" si="0">+SUM(C7:C27)</f>
        <v>2103672.8186599994</v>
      </c>
      <c r="D6" s="79">
        <f>+C6/B6*100</f>
        <v>80.886492718455315</v>
      </c>
      <c r="E6" s="78">
        <f t="shared" si="0"/>
        <v>415483.75247000001</v>
      </c>
      <c r="F6" s="78">
        <f t="shared" si="0"/>
        <v>365949.47813</v>
      </c>
      <c r="G6" s="79">
        <f>+F6/E6*100</f>
        <v>88.077927465147596</v>
      </c>
      <c r="I6" s="52"/>
    </row>
    <row r="7" spans="1:10" x14ac:dyDescent="0.25">
      <c r="A7" s="30" t="s">
        <v>182</v>
      </c>
      <c r="B7" s="98">
        <v>180569.46059999999</v>
      </c>
      <c r="C7" s="98">
        <v>140047.30051999999</v>
      </c>
      <c r="D7" s="80">
        <f t="shared" ref="D7:D27" si="1">+C7/B7*100</f>
        <v>77.558685757075352</v>
      </c>
      <c r="E7" s="98">
        <v>9587.4759999999987</v>
      </c>
      <c r="F7" s="98">
        <v>10739.664220000001</v>
      </c>
      <c r="G7" s="80">
        <f t="shared" ref="G7:G27" si="2">+F7/E7*100</f>
        <v>112.01763863607066</v>
      </c>
      <c r="I7" s="52"/>
      <c r="J7" s="50"/>
    </row>
    <row r="8" spans="1:10" x14ac:dyDescent="0.25">
      <c r="A8" s="30" t="s">
        <v>181</v>
      </c>
      <c r="B8" s="98">
        <v>107501.15185000001</v>
      </c>
      <c r="C8" s="98">
        <v>93676.360220000017</v>
      </c>
      <c r="D8" s="80">
        <f t="shared" si="1"/>
        <v>87.13986651111405</v>
      </c>
      <c r="E8" s="98">
        <v>7563.3290999999999</v>
      </c>
      <c r="F8" s="98">
        <v>8584.8959900000009</v>
      </c>
      <c r="G8" s="80">
        <f t="shared" si="2"/>
        <v>113.50684171603747</v>
      </c>
      <c r="I8" s="52"/>
      <c r="J8" s="50"/>
    </row>
    <row r="9" spans="1:10" x14ac:dyDescent="0.25">
      <c r="A9" s="30" t="s">
        <v>180</v>
      </c>
      <c r="B9" s="98">
        <v>13512.72891</v>
      </c>
      <c r="C9" s="98">
        <v>13872.648519999999</v>
      </c>
      <c r="D9" s="80">
        <f t="shared" si="1"/>
        <v>102.66355976203774</v>
      </c>
      <c r="E9" s="98">
        <v>348.61061999999998</v>
      </c>
      <c r="F9" s="98">
        <v>191.86461</v>
      </c>
      <c r="G9" s="80">
        <f t="shared" si="2"/>
        <v>55.036937773152182</v>
      </c>
      <c r="I9" s="52"/>
      <c r="J9" s="50"/>
    </row>
    <row r="10" spans="1:10" x14ac:dyDescent="0.25">
      <c r="A10" s="30" t="s">
        <v>179</v>
      </c>
      <c r="B10" s="98">
        <v>277985.55134000001</v>
      </c>
      <c r="C10" s="98">
        <v>230933.45119999998</v>
      </c>
      <c r="D10" s="80">
        <f t="shared" si="1"/>
        <v>83.073904412229211</v>
      </c>
      <c r="E10" s="98">
        <v>32457.020120000001</v>
      </c>
      <c r="F10" s="98">
        <v>29626.080190000004</v>
      </c>
      <c r="G10" s="80">
        <f t="shared" si="2"/>
        <v>91.277880965247419</v>
      </c>
      <c r="I10" s="52"/>
      <c r="J10" s="50"/>
    </row>
    <row r="11" spans="1:10" ht="15" customHeight="1" x14ac:dyDescent="0.25">
      <c r="A11" s="30" t="s">
        <v>178</v>
      </c>
      <c r="B11" s="98">
        <v>329408.46135</v>
      </c>
      <c r="C11" s="98">
        <v>204274.62232000002</v>
      </c>
      <c r="D11" s="80">
        <f t="shared" si="1"/>
        <v>62.012560783299385</v>
      </c>
      <c r="E11" s="98">
        <v>124101.60605</v>
      </c>
      <c r="F11" s="98">
        <v>94340.958429999999</v>
      </c>
      <c r="G11" s="80">
        <f t="shared" si="2"/>
        <v>76.019127739564013</v>
      </c>
      <c r="I11" s="52"/>
      <c r="J11" s="50"/>
    </row>
    <row r="12" spans="1:10" ht="15" customHeight="1" x14ac:dyDescent="0.25">
      <c r="A12" s="30" t="s">
        <v>177</v>
      </c>
      <c r="B12" s="98">
        <v>264205.19966000004</v>
      </c>
      <c r="C12" s="98">
        <v>259274.14379000003</v>
      </c>
      <c r="D12" s="80">
        <f t="shared" si="1"/>
        <v>98.133626485646133</v>
      </c>
      <c r="E12" s="98">
        <v>27988.93244</v>
      </c>
      <c r="F12" s="98">
        <v>29017.755760000004</v>
      </c>
      <c r="G12" s="80">
        <f t="shared" si="2"/>
        <v>103.67582194213909</v>
      </c>
      <c r="I12" s="52"/>
      <c r="J12" s="50"/>
    </row>
    <row r="13" spans="1:10" ht="15" customHeight="1" x14ac:dyDescent="0.25">
      <c r="A13" s="30" t="s">
        <v>176</v>
      </c>
      <c r="B13" s="98">
        <v>104454.70815000001</v>
      </c>
      <c r="C13" s="98">
        <v>89397.316880000013</v>
      </c>
      <c r="D13" s="80">
        <f t="shared" si="1"/>
        <v>85.584765362249499</v>
      </c>
      <c r="E13" s="98">
        <v>3553.5885499999999</v>
      </c>
      <c r="F13" s="98">
        <v>3670.6928699999999</v>
      </c>
      <c r="G13" s="80">
        <f t="shared" si="2"/>
        <v>103.29538207229984</v>
      </c>
      <c r="I13" s="52"/>
      <c r="J13" s="50"/>
    </row>
    <row r="14" spans="1:10" x14ac:dyDescent="0.25">
      <c r="A14" s="30" t="s">
        <v>175</v>
      </c>
      <c r="B14" s="98">
        <v>12490.7199</v>
      </c>
      <c r="C14" s="98">
        <v>7551.4637899999998</v>
      </c>
      <c r="D14" s="80">
        <f t="shared" si="1"/>
        <v>60.456593778874179</v>
      </c>
      <c r="E14" s="98">
        <v>2602.9668099999999</v>
      </c>
      <c r="F14" s="98">
        <v>1898.5544200000002</v>
      </c>
      <c r="G14" s="80">
        <f t="shared" si="2"/>
        <v>72.938095587934143</v>
      </c>
      <c r="I14" s="52"/>
      <c r="J14" s="50"/>
    </row>
    <row r="15" spans="1:10" ht="15" customHeight="1" x14ac:dyDescent="0.25">
      <c r="A15" s="30" t="s">
        <v>174</v>
      </c>
      <c r="B15" s="98">
        <v>40208.281040000002</v>
      </c>
      <c r="C15" s="98">
        <v>31901.28587</v>
      </c>
      <c r="D15" s="80">
        <f t="shared" si="1"/>
        <v>79.340088769932649</v>
      </c>
      <c r="E15" s="98">
        <v>34995.232660000001</v>
      </c>
      <c r="F15" s="98">
        <v>31423.23504</v>
      </c>
      <c r="G15" s="80">
        <f t="shared" si="2"/>
        <v>89.792902208411832</v>
      </c>
      <c r="I15" s="52"/>
      <c r="J15" s="50"/>
    </row>
    <row r="16" spans="1:10" ht="15" customHeight="1" x14ac:dyDescent="0.25">
      <c r="A16" s="30" t="s">
        <v>173</v>
      </c>
      <c r="B16" s="98">
        <v>43233.238740000001</v>
      </c>
      <c r="C16" s="98">
        <v>34927.1711</v>
      </c>
      <c r="D16" s="80">
        <f t="shared" si="1"/>
        <v>80.787773754467509</v>
      </c>
      <c r="E16" s="98">
        <v>4644.6575599999996</v>
      </c>
      <c r="F16" s="98">
        <v>3679.6707200000001</v>
      </c>
      <c r="G16" s="80">
        <f t="shared" si="2"/>
        <v>79.223724730311446</v>
      </c>
      <c r="I16" s="52"/>
      <c r="J16" s="50"/>
    </row>
    <row r="17" spans="1:10" ht="15" customHeight="1" x14ac:dyDescent="0.25">
      <c r="A17" s="30" t="s">
        <v>172</v>
      </c>
      <c r="B17" s="98">
        <v>101442.49003999999</v>
      </c>
      <c r="C17" s="98">
        <v>84600.387060000008</v>
      </c>
      <c r="D17" s="80">
        <f t="shared" si="1"/>
        <v>83.397388043847371</v>
      </c>
      <c r="E17" s="98">
        <v>1876.8543</v>
      </c>
      <c r="F17" s="98">
        <v>2731.6791900000003</v>
      </c>
      <c r="G17" s="80">
        <f t="shared" si="2"/>
        <v>145.54561800561717</v>
      </c>
      <c r="I17" s="52"/>
      <c r="J17" s="50"/>
    </row>
    <row r="18" spans="1:10" x14ac:dyDescent="0.25">
      <c r="A18" s="30" t="s">
        <v>168</v>
      </c>
      <c r="B18" s="98">
        <v>39801.429390000005</v>
      </c>
      <c r="C18" s="98">
        <v>32453.422000000002</v>
      </c>
      <c r="D18" s="80">
        <f t="shared" si="1"/>
        <v>81.538332912621044</v>
      </c>
      <c r="E18" s="98">
        <v>489.44574</v>
      </c>
      <c r="F18" s="98">
        <v>563.60840999999994</v>
      </c>
      <c r="G18" s="80">
        <f t="shared" si="2"/>
        <v>115.15237827997031</v>
      </c>
      <c r="I18" s="52"/>
      <c r="J18" s="50"/>
    </row>
    <row r="19" spans="1:10" x14ac:dyDescent="0.25">
      <c r="A19" s="30" t="s">
        <v>167</v>
      </c>
      <c r="B19" s="98">
        <v>92507.835819999993</v>
      </c>
      <c r="C19" s="98">
        <v>66928.571060000002</v>
      </c>
      <c r="D19" s="80">
        <f t="shared" si="1"/>
        <v>72.349083152510843</v>
      </c>
      <c r="E19" s="98">
        <v>3936.0447399999994</v>
      </c>
      <c r="F19" s="98">
        <v>2275.5615000000003</v>
      </c>
      <c r="G19" s="80">
        <f t="shared" si="2"/>
        <v>57.813405342541934</v>
      </c>
      <c r="I19" s="52"/>
      <c r="J19" s="50"/>
    </row>
    <row r="20" spans="1:10" ht="15" customHeight="1" x14ac:dyDescent="0.25">
      <c r="A20" s="30" t="s">
        <v>166</v>
      </c>
      <c r="B20" s="98">
        <v>11519.102929999999</v>
      </c>
      <c r="C20" s="98">
        <v>6817.2957300000007</v>
      </c>
      <c r="D20" s="80">
        <f t="shared" si="1"/>
        <v>59.182522905019319</v>
      </c>
      <c r="E20" s="98">
        <v>4250.5818200000003</v>
      </c>
      <c r="F20" s="98">
        <v>13805.386859999999</v>
      </c>
      <c r="G20" s="80">
        <f t="shared" si="2"/>
        <v>324.78816888178375</v>
      </c>
      <c r="I20" s="52"/>
      <c r="J20" s="50"/>
    </row>
    <row r="21" spans="1:10" ht="15" customHeight="1" x14ac:dyDescent="0.25">
      <c r="A21" s="30" t="s">
        <v>165</v>
      </c>
      <c r="B21" s="98">
        <v>227691.73582</v>
      </c>
      <c r="C21" s="98">
        <v>172227.86294000002</v>
      </c>
      <c r="D21" s="80">
        <f t="shared" si="1"/>
        <v>75.640805459954635</v>
      </c>
      <c r="E21" s="98">
        <v>108826.85016</v>
      </c>
      <c r="F21" s="98">
        <v>86087.100919999968</v>
      </c>
      <c r="G21" s="80">
        <f t="shared" si="2"/>
        <v>79.104651833102338</v>
      </c>
      <c r="I21" s="52"/>
      <c r="J21" s="50"/>
    </row>
    <row r="22" spans="1:10" x14ac:dyDescent="0.25">
      <c r="A22" s="30" t="s">
        <v>164</v>
      </c>
      <c r="B22" s="98">
        <v>382089.14483999996</v>
      </c>
      <c r="C22" s="98">
        <v>354017.41673</v>
      </c>
      <c r="D22" s="80">
        <f t="shared" si="1"/>
        <v>92.653094575153389</v>
      </c>
      <c r="E22" s="98">
        <v>24404.515339999998</v>
      </c>
      <c r="F22" s="98">
        <v>24172.424850000003</v>
      </c>
      <c r="G22" s="80">
        <f t="shared" si="2"/>
        <v>99.048985457131408</v>
      </c>
      <c r="I22" s="52"/>
      <c r="J22" s="50"/>
    </row>
    <row r="23" spans="1:10" x14ac:dyDescent="0.25">
      <c r="A23" s="30" t="s">
        <v>163</v>
      </c>
      <c r="B23" s="98">
        <v>197987.79029</v>
      </c>
      <c r="C23" s="98">
        <v>139096.33094000001</v>
      </c>
      <c r="D23" s="80">
        <f t="shared" si="1"/>
        <v>70.25500448096345</v>
      </c>
      <c r="E23" s="98">
        <v>16014.494909999999</v>
      </c>
      <c r="F23" s="98">
        <v>13785.189010000002</v>
      </c>
      <c r="G23" s="80">
        <f t="shared" si="2"/>
        <v>86.079449195691197</v>
      </c>
      <c r="I23" s="52"/>
      <c r="J23" s="50"/>
    </row>
    <row r="24" spans="1:10" x14ac:dyDescent="0.25">
      <c r="A24" s="30" t="s">
        <v>169</v>
      </c>
      <c r="B24" s="98">
        <v>39892.715969999997</v>
      </c>
      <c r="C24" s="98">
        <v>38843.221010000001</v>
      </c>
      <c r="D24" s="80">
        <f t="shared" si="1"/>
        <v>97.369206546906369</v>
      </c>
      <c r="E24" s="98">
        <v>2026.6717599999997</v>
      </c>
      <c r="F24" s="98">
        <v>2998.9287600000002</v>
      </c>
      <c r="G24" s="80">
        <f t="shared" si="2"/>
        <v>147.97308667290062</v>
      </c>
      <c r="I24" s="52"/>
      <c r="J24" s="50"/>
    </row>
    <row r="25" spans="1:10" x14ac:dyDescent="0.25">
      <c r="A25" s="30" t="s">
        <v>162</v>
      </c>
      <c r="B25" s="98">
        <v>1519.8828000000001</v>
      </c>
      <c r="C25" s="98">
        <v>3630.8862100000001</v>
      </c>
      <c r="D25" s="80">
        <f t="shared" si="1"/>
        <v>238.89251263321091</v>
      </c>
      <c r="E25" s="98">
        <v>3347.4175800000003</v>
      </c>
      <c r="F25" s="98">
        <v>2975.64138</v>
      </c>
      <c r="G25" s="80">
        <f t="shared" si="2"/>
        <v>88.893641408192636</v>
      </c>
      <c r="I25" s="52"/>
      <c r="J25" s="50"/>
    </row>
    <row r="26" spans="1:10" x14ac:dyDescent="0.25">
      <c r="A26" s="30" t="s">
        <v>170</v>
      </c>
      <c r="B26" s="98">
        <v>131169.00449999998</v>
      </c>
      <c r="C26" s="98">
        <v>99121.002089999994</v>
      </c>
      <c r="D26" s="80">
        <f t="shared" si="1"/>
        <v>75.567396785419689</v>
      </c>
      <c r="E26" s="98">
        <v>1878.6419200000003</v>
      </c>
      <c r="F26" s="98">
        <v>3353.58</v>
      </c>
      <c r="G26" s="80">
        <f t="shared" si="2"/>
        <v>178.51086810625409</v>
      </c>
      <c r="I26" s="52"/>
      <c r="J26" s="50"/>
    </row>
    <row r="27" spans="1:10" x14ac:dyDescent="0.25">
      <c r="A27" s="30" t="s">
        <v>171</v>
      </c>
      <c r="B27" s="98">
        <v>1580.82735</v>
      </c>
      <c r="C27" s="98">
        <v>80.65867999999999</v>
      </c>
      <c r="D27" s="80">
        <f t="shared" si="1"/>
        <v>5.1023079781609288</v>
      </c>
      <c r="E27" s="98">
        <v>588.81429000000003</v>
      </c>
      <c r="F27" s="98">
        <v>27.004999999999999</v>
      </c>
      <c r="G27" s="80">
        <f t="shared" si="2"/>
        <v>4.5863357018729962</v>
      </c>
      <c r="I27" s="52"/>
      <c r="J27" s="50"/>
    </row>
    <row r="28" spans="1:10" x14ac:dyDescent="0.25">
      <c r="D28" s="97"/>
    </row>
    <row r="29" spans="1:10" x14ac:dyDescent="0.25">
      <c r="B29" s="51"/>
      <c r="C29" s="51"/>
      <c r="D29" s="51"/>
      <c r="E29" s="51"/>
      <c r="F29" s="51"/>
      <c r="G29" s="51"/>
    </row>
    <row r="30" spans="1:10" x14ac:dyDescent="0.25">
      <c r="A30" s="13" t="s">
        <v>18</v>
      </c>
    </row>
    <row r="31" spans="1:10" x14ac:dyDescent="0.25">
      <c r="B31" s="51"/>
      <c r="C31" s="51"/>
      <c r="D31" s="51"/>
      <c r="E31" s="51"/>
      <c r="F31" s="51"/>
      <c r="G31" s="5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Tabela 1</vt:lpstr>
      <vt:lpstr>Tabela 2</vt:lpstr>
      <vt:lpstr>Tabela 3</vt:lpstr>
      <vt:lpstr>Tabela 4</vt:lpstr>
      <vt:lpstr>Tabela 5</vt:lpstr>
      <vt:lpstr>ffffffff</vt:lpstr>
      <vt:lpstr>lvbionm</vt:lpstr>
      <vt:lpstr>svsds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2021-01-27T06:58:57Z</dcterms:modified>
</cp:coreProperties>
</file>