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8_{57E4269F-7A81-429B-99E2-C27960EBCD7C}" xr6:coauthVersionLast="36" xr6:coauthVersionMax="36" xr10:uidLastSave="{00000000-0000-0000-0000-000000000000}"/>
  <bookViews>
    <workbookView xWindow="0" yWindow="0" windowWidth="23040" windowHeight="8940" tabRatio="813" firstSheet="1" activeTab="7" xr2:uid="{00000000-000D-0000-FFFF-FFFF00000000}"/>
  </bookViews>
  <sheets>
    <sheet name="SADRŽAJ TABELA" sheetId="8" r:id="rId1"/>
    <sheet name="tabela 1" sheetId="11" r:id="rId2"/>
    <sheet name="tabela 2" sheetId="12" r:id="rId3"/>
    <sheet name="tabela 3" sheetId="6" r:id="rId4"/>
    <sheet name="tabela 4" sheetId="10" r:id="rId5"/>
    <sheet name="tabela 5" sheetId="5" r:id="rId6"/>
    <sheet name="tabela 6" sheetId="1" r:id="rId7"/>
    <sheet name="tabela 7" sheetId="4" r:id="rId8"/>
  </sheets>
  <definedNames>
    <definedName name="_ftnref1" localSheetId="0">'SADRŽAJ TABELA'!$B$3</definedName>
    <definedName name="starost_muskarca" localSheetId="2">'tabela 7'!#REF!</definedName>
    <definedName name="starost_muskarca">'tabela 7'!#REF!</definedName>
    <definedName name="Tabela_1">'SADRŽAJ TABELA'!$A$2</definedName>
  </definedNames>
  <calcPr calcId="191029"/>
</workbook>
</file>

<file path=xl/calcChain.xml><?xml version="1.0" encoding="utf-8"?>
<calcChain xmlns="http://schemas.openxmlformats.org/spreadsheetml/2006/main">
  <c r="H5" i="11" l="1"/>
  <c r="G7" i="5" l="1"/>
  <c r="G6" i="5"/>
  <c r="G5" i="5"/>
  <c r="G4" i="5"/>
  <c r="C4" i="1" l="1"/>
  <c r="C5" i="11"/>
  <c r="G5" i="11"/>
  <c r="F5" i="11"/>
  <c r="E5" i="11"/>
  <c r="D5" i="11"/>
  <c r="D15" i="10" l="1"/>
  <c r="D14" i="4" l="1"/>
  <c r="C14" i="4"/>
  <c r="F8" i="5"/>
  <c r="C15" i="10"/>
  <c r="E10" i="4" l="1"/>
  <c r="E9" i="4"/>
  <c r="E13" i="4"/>
  <c r="E7" i="4"/>
  <c r="E5" i="4"/>
  <c r="E4" i="4"/>
  <c r="E14" i="4" s="1"/>
  <c r="E8" i="4"/>
  <c r="E12" i="4"/>
  <c r="E6" i="4"/>
  <c r="E11" i="4"/>
  <c r="F11" i="4"/>
  <c r="F5" i="4"/>
  <c r="F10" i="4"/>
  <c r="F4" i="4"/>
  <c r="F7" i="4"/>
  <c r="F6" i="4"/>
  <c r="F9" i="4"/>
  <c r="F8" i="4"/>
  <c r="F13" i="4"/>
  <c r="F12" i="4"/>
  <c r="D28" i="6"/>
  <c r="C28" i="6"/>
  <c r="F14" i="4" l="1"/>
  <c r="E8" i="5"/>
  <c r="D8" i="5"/>
  <c r="C8" i="5"/>
  <c r="G8" i="5"/>
</calcChain>
</file>

<file path=xl/sharedStrings.xml><?xml version="1.0" encoding="utf-8"?>
<sst xmlns="http://schemas.openxmlformats.org/spreadsheetml/2006/main" count="132" uniqueCount="108">
  <si>
    <t>Trajanje braka</t>
  </si>
  <si>
    <t>do 1 godine</t>
  </si>
  <si>
    <t>Djeca su nakon razvoda dodijeljena</t>
  </si>
  <si>
    <t>nema izdržavane djece</t>
  </si>
  <si>
    <t>jedno dijete</t>
  </si>
  <si>
    <t>dvoje djece</t>
  </si>
  <si>
    <t>troje i više djece</t>
  </si>
  <si>
    <t>20 i više</t>
  </si>
  <si>
    <t>nepoznato</t>
  </si>
  <si>
    <t>Starost</t>
  </si>
  <si>
    <t>Žene</t>
  </si>
  <si>
    <t>Ispod 20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</si>
  <si>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</si>
  <si>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</si>
  <si>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</si>
  <si>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</si>
  <si>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</si>
  <si>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</si>
  <si>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</si>
  <si>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</si>
  <si>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60+</t>
  </si>
  <si>
    <t>Mjesec</t>
  </si>
  <si>
    <t>Broj razvedenih brakova</t>
  </si>
  <si>
    <t>Nevjesta</t>
  </si>
  <si>
    <t>Mladoženja</t>
  </si>
  <si>
    <t>Prvi brak</t>
  </si>
  <si>
    <t>Drugi brak</t>
  </si>
  <si>
    <t>Treći i više brak</t>
  </si>
  <si>
    <t>Nepoznato</t>
  </si>
  <si>
    <t>Sklopljeni brakovi</t>
  </si>
  <si>
    <t>Razvedeni brakovi</t>
  </si>
  <si>
    <t>Opština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</si>
  <si>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</si>
  <si>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</si>
  <si>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</si>
  <si>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</si>
  <si>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</si>
  <si>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</si>
  <si>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</si>
  <si>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</si>
  <si>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</si>
  <si>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</si>
  <si>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</si>
  <si>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</si>
  <si>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Nikšic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</si>
  <si>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</si>
  <si>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</si>
  <si>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</si>
  <si>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</si>
  <si>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</si>
  <si>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</si>
  <si>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</si>
  <si>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</si>
  <si>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</si>
  <si>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</si>
  <si>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</si>
  <si>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Broj sklopljenih brakova</t>
  </si>
  <si>
    <t>UKUPNO</t>
  </si>
  <si>
    <t>godina</t>
  </si>
  <si>
    <t>1 - 4</t>
  </si>
  <si>
    <t>5 - 9</t>
  </si>
  <si>
    <t>10 - 14</t>
  </si>
  <si>
    <t>15 - 19</t>
  </si>
  <si>
    <t>ocu</t>
  </si>
  <si>
    <t>majki</t>
  </si>
  <si>
    <t>Opis</t>
  </si>
  <si>
    <t>Tabela_1</t>
  </si>
  <si>
    <t>Tabela_2</t>
  </si>
  <si>
    <t>Tabela_3</t>
  </si>
  <si>
    <t>Tabela_4</t>
  </si>
  <si>
    <t>Tabela_5</t>
  </si>
  <si>
    <t>Tabela_6</t>
  </si>
  <si>
    <t>Razvedeni brakovi
%</t>
  </si>
  <si>
    <t>Sklopljeni i razvedeni brakovi po opštinama, 2023. godina</t>
  </si>
  <si>
    <t>Sklopljeni brakovi prema braku po redu, 2023. godina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</si>
  <si>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</si>
  <si>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</si>
  <si>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</si>
  <si>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</si>
  <si>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</si>
  <si>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</si>
  <si>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</si>
  <si>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</si>
  <si>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</si>
  <si>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</si>
  <si>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</si>
  <si>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</si>
  <si>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drugim osobama, ustanovi i ostalo</t>
  </si>
  <si>
    <t>Izvor: MONSTAT - Odsjek statistike demografije i migracija</t>
  </si>
  <si>
    <t>Broj razvedenih na 1000 sklopljenih</t>
  </si>
  <si>
    <t>Prosječna starost pri sklapanju prvog braka</t>
  </si>
  <si>
    <t>Tabela 1. Sklopljeni i razvedeni brakovi, Crna Gora</t>
  </si>
  <si>
    <t>Tabela 2. Sklopljeni i razvedeni brakovi, 2013 - 2023. godina</t>
  </si>
  <si>
    <t>Tabela 3. Sklopljeni i razvedeni brakovi po opštinama, 2023. godina</t>
  </si>
  <si>
    <t>Sklopljeni i razvedeni brakovi, Crna Gora</t>
  </si>
  <si>
    <t>Sklopljeni i razvedeni brakovi, 2013 - 2023. godina</t>
  </si>
  <si>
    <t>Sklopljeni i razvedeni brakovi po mjesecima, 2023. godina</t>
  </si>
  <si>
    <t>Tabela 5. Sklopljeni brakovi prema braku po redu, 2023. godina</t>
  </si>
  <si>
    <t>Broj izdržavane djece rođene u braku  koji se razveo</t>
  </si>
  <si>
    <t>Tabela 6. Razvedeni brakovi prema trajanju braka i broju izdržavane djece, 2023.godina</t>
  </si>
  <si>
    <t>Zeta</t>
  </si>
  <si>
    <t>ocu i majki (roditeljima)</t>
  </si>
  <si>
    <t>Tabela_7</t>
  </si>
  <si>
    <t>Tabela 7. Razvedeni brakovi prema starosti muža i žene, 2023. godina</t>
  </si>
  <si>
    <t>Razvedeni brakovi prema starosti muža i žene, 2023. godina</t>
  </si>
  <si>
    <t>Tabela 4. Sklopljeni i razvedeni brakovi po mjesecima, 2023. godina</t>
  </si>
  <si>
    <t>Razvedeni brakovi prema trajanju braka i broju izdržavane djece, 2023.godina</t>
  </si>
  <si>
    <t>Muževi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</si>
</sst>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0_ ;\-0\ 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4" tint="-0.249977111117893"/>
      <name val="Arial Nova"/>
      <family val="2"/>
    </font>
    <font>
      <sz val="12"/>
      <color theme="4" tint="-0.249977111117893"/>
      <name val="Arial Nova"/>
      <family val="2"/>
    </font>
    <font>
      <sz val="11"/>
      <color theme="4" tint="-0.249977111117893"/>
      <name val="Calibri"/>
      <family val="2"/>
      <scheme val="minor"/>
    </font>
    <font>
      <u/>
      <sz val="12"/>
      <color theme="10"/>
      <name val="Arial Nova"/>
      <family val="2"/>
    </font>
    <font>
      <sz val="11"/>
      <color theme="1"/>
      <name val="Arial Nova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8" fillId="0" borderId="1" xfId="0" applyFont="1" applyBorder="1"/>
    <xf numFmtId="0" fontId="9" fillId="2" borderId="1" xfId="0" applyFont="1" applyFill="1" applyBorder="1"/>
    <xf numFmtId="0" fontId="8" fillId="2" borderId="1" xfId="0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49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0" fillId="0" borderId="0" xfId="0" applyBorder="1"/>
    <xf numFmtId="0" fontId="16" fillId="0" borderId="0" xfId="1" applyFont="1" applyFill="1" applyBorder="1"/>
    <xf numFmtId="0" fontId="14" fillId="0" borderId="0" xfId="0" applyFont="1" applyBorder="1"/>
    <xf numFmtId="0" fontId="17" fillId="0" borderId="0" xfId="0" applyFont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2" borderId="7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5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49" fontId="8" fillId="0" borderId="24" xfId="0" applyNumberFormat="1" applyFont="1" applyBorder="1" applyAlignment="1">
      <alignment horizontal="right"/>
    </xf>
    <xf numFmtId="16" fontId="8" fillId="0" borderId="9" xfId="0" quotePrefix="1" applyNumberFormat="1" applyFont="1" applyBorder="1" applyAlignment="1">
      <alignment horizontal="center" vertical="center"/>
    </xf>
    <xf numFmtId="16" fontId="8" fillId="0" borderId="1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6" xfId="0" applyFont="1" applyBorder="1" applyAlignment="1">
      <alignment horizontal="right" vertical="center"/>
    </xf>
    <xf numFmtId="0" fontId="5" fillId="0" borderId="1" xfId="0" applyFont="1" applyBorder="1"/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2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30" xfId="0" applyBorder="1" applyAlignment="1"/>
    <xf numFmtId="0" fontId="8" fillId="0" borderId="31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" fontId="8" fillId="0" borderId="3" xfId="0" quotePrefix="1" applyNumberFormat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right"/>
    </xf>
    <xf numFmtId="1" fontId="8" fillId="0" borderId="7" xfId="0" applyNumberFormat="1" applyFont="1" applyBorder="1" applyAlignment="1">
      <alignment horizontal="left"/>
    </xf>
    <xf numFmtId="1" fontId="8" fillId="0" borderId="9" xfId="0" applyNumberFormat="1" applyFont="1" applyBorder="1" applyAlignment="1">
      <alignment horizontal="left"/>
    </xf>
    <xf numFmtId="165" fontId="8" fillId="0" borderId="1" xfId="2" applyNumberFormat="1" applyFont="1" applyBorder="1" applyAlignment="1">
      <alignment horizontal="right"/>
    </xf>
    <xf numFmtId="166" fontId="8" fillId="0" borderId="1" xfId="2" applyNumberFormat="1" applyFont="1" applyBorder="1" applyAlignment="1">
      <alignment horizontal="right"/>
    </xf>
    <xf numFmtId="1" fontId="8" fillId="0" borderId="40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6" fontId="8" fillId="0" borderId="10" xfId="2" applyNumberFormat="1" applyFont="1" applyBorder="1" applyAlignment="1">
      <alignment horizontal="right"/>
    </xf>
    <xf numFmtId="166" fontId="8" fillId="0" borderId="12" xfId="2" applyNumberFormat="1" applyFont="1" applyBorder="1" applyAlignment="1">
      <alignment horizontal="right"/>
    </xf>
    <xf numFmtId="166" fontId="8" fillId="0" borderId="11" xfId="2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3" borderId="43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8" fillId="0" borderId="45" xfId="0" applyFont="1" applyBorder="1" applyAlignment="1">
      <alignment vertical="center"/>
    </xf>
    <xf numFmtId="0" fontId="5" fillId="0" borderId="4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/>
    </xf>
    <xf numFmtId="1" fontId="8" fillId="0" borderId="14" xfId="0" applyNumberFormat="1" applyFont="1" applyBorder="1" applyAlignment="1">
      <alignment horizontal="right"/>
    </xf>
    <xf numFmtId="167" fontId="8" fillId="0" borderId="1" xfId="2" applyNumberFormat="1" applyFont="1" applyBorder="1" applyAlignment="1">
      <alignment horizontal="right"/>
    </xf>
    <xf numFmtId="164" fontId="8" fillId="0" borderId="36" xfId="0" applyNumberFormat="1" applyFont="1" applyBorder="1" applyAlignment="1">
      <alignment horizontal="right"/>
    </xf>
    <xf numFmtId="167" fontId="8" fillId="0" borderId="2" xfId="2" applyNumberFormat="1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right"/>
    </xf>
    <xf numFmtId="168" fontId="0" fillId="0" borderId="0" xfId="3" applyNumberFormat="1" applyFont="1"/>
    <xf numFmtId="0" fontId="5" fillId="3" borderId="31" xfId="0" applyFont="1" applyFill="1" applyBorder="1" applyAlignment="1">
      <alignment horizontal="center" vertical="center"/>
    </xf>
    <xf numFmtId="164" fontId="5" fillId="0" borderId="26" xfId="0" applyNumberFormat="1" applyFont="1" applyBorder="1" applyAlignment="1">
      <alignment horizontal="right" vertical="center"/>
    </xf>
    <xf numFmtId="164" fontId="5" fillId="0" borderId="43" xfId="0" applyNumberFormat="1" applyFont="1" applyBorder="1" applyAlignment="1">
      <alignment horizontal="righ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" fontId="8" fillId="0" borderId="21" xfId="0" quotePrefix="1" applyNumberFormat="1" applyFont="1" applyBorder="1" applyAlignment="1">
      <alignment horizontal="center" vertical="center"/>
    </xf>
    <xf numFmtId="16" fontId="8" fillId="0" borderId="28" xfId="0" quotePrefix="1" applyNumberFormat="1" applyFont="1" applyBorder="1" applyAlignment="1">
      <alignment horizontal="center" vertical="center"/>
    </xf>
    <xf numFmtId="16" fontId="8" fillId="0" borderId="22" xfId="0" quotePrefix="1" applyNumberFormat="1" applyFont="1" applyBorder="1" applyAlignment="1">
      <alignment horizontal="center" vertical="center"/>
    </xf>
    <xf numFmtId="16" fontId="8" fillId="0" borderId="29" xfId="0" quotePrefix="1" applyNumberFormat="1" applyFont="1" applyBorder="1" applyAlignment="1">
      <alignment horizontal="center" vertical="center"/>
    </xf>
    <xf numFmtId="16" fontId="8" fillId="0" borderId="20" xfId="0" quotePrefix="1" applyNumberFormat="1" applyFont="1" applyBorder="1" applyAlignment="1">
      <alignment horizontal="center" vertical="center"/>
    </xf>
    <xf numFmtId="16" fontId="8" fillId="0" borderId="27" xfId="0" quotePrefix="1" applyNumberFormat="1" applyFont="1" applyBorder="1" applyAlignment="1">
      <alignment horizontal="center" vertical="center"/>
    </xf>
    <xf numFmtId="0" fontId="8" fillId="0" borderId="36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right"/>
    </xf>
    <xf numFmtId="164" fontId="0" fillId="0" borderId="0" xfId="0" applyNumberForma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166C-29F2-4D2C-90C0-CE2DA86DC355}">
  <sheetPr>
    <tabColor rgb="FF00B050"/>
  </sheetPr>
  <dimension ref="A1:G8"/>
  <sheetViews>
    <sheetView workbookViewId="0"/>
  </sheetViews>
  <sheetFormatPr defaultRowHeight="15" x14ac:dyDescent="0.25"/>
  <cols>
    <col min="1" max="1" width="11.140625" style="35" customWidth="1"/>
    <col min="2" max="2" width="88.42578125" style="35" customWidth="1"/>
  </cols>
  <sheetData>
    <row r="1" spans="1:7" s="19" customFormat="1" ht="30.6" customHeight="1" x14ac:dyDescent="0.25">
      <c r="A1" s="29"/>
      <c r="B1" s="29" t="s">
        <v>65</v>
      </c>
    </row>
    <row r="2" spans="1:7" ht="18" customHeight="1" x14ac:dyDescent="0.25">
      <c r="A2" s="33" t="s">
        <v>66</v>
      </c>
      <c r="B2" s="30" t="s">
        <v>94</v>
      </c>
      <c r="C2" s="31"/>
      <c r="D2" s="31"/>
      <c r="E2" s="32"/>
      <c r="F2" s="32"/>
      <c r="G2" s="32"/>
    </row>
    <row r="3" spans="1:7" ht="18" customHeight="1" x14ac:dyDescent="0.25">
      <c r="A3" s="33" t="s">
        <v>67</v>
      </c>
      <c r="B3" s="30" t="s">
        <v>95</v>
      </c>
      <c r="C3" s="31"/>
      <c r="D3" s="31"/>
      <c r="E3" s="32"/>
      <c r="F3" s="32"/>
      <c r="G3" s="32"/>
    </row>
    <row r="4" spans="1:7" ht="18" customHeight="1" x14ac:dyDescent="0.25">
      <c r="A4" s="33" t="s">
        <v>68</v>
      </c>
      <c r="B4" s="34" t="s">
        <v>73</v>
      </c>
      <c r="C4" s="31"/>
      <c r="D4" s="31"/>
      <c r="E4" s="32"/>
      <c r="F4" s="32"/>
      <c r="G4" s="32"/>
    </row>
    <row r="5" spans="1:7" ht="18" customHeight="1" x14ac:dyDescent="0.25">
      <c r="A5" s="33" t="s">
        <v>69</v>
      </c>
      <c r="B5" s="34" t="s">
        <v>96</v>
      </c>
      <c r="C5" s="31"/>
      <c r="D5" s="31"/>
      <c r="E5" s="32"/>
      <c r="F5" s="32"/>
      <c r="G5" s="32"/>
    </row>
    <row r="6" spans="1:7" ht="18" customHeight="1" x14ac:dyDescent="0.25">
      <c r="A6" s="33" t="s">
        <v>70</v>
      </c>
      <c r="B6" s="30" t="s">
        <v>74</v>
      </c>
      <c r="C6" s="31"/>
      <c r="D6" s="31"/>
      <c r="E6" s="32"/>
      <c r="F6" s="32"/>
      <c r="G6" s="32"/>
    </row>
    <row r="7" spans="1:7" ht="18" customHeight="1" x14ac:dyDescent="0.25">
      <c r="A7" s="33" t="s">
        <v>71</v>
      </c>
      <c r="B7" s="34" t="s">
        <v>106</v>
      </c>
      <c r="C7" s="31"/>
      <c r="D7" s="31"/>
      <c r="E7" s="32"/>
      <c r="F7" s="32"/>
      <c r="G7" s="32"/>
    </row>
    <row r="8" spans="1:7" ht="15.75" x14ac:dyDescent="0.25">
      <c r="A8" s="33" t="s">
        <v>102</v>
      </c>
      <c r="B8" s="34" t="s">
        <v>104</v>
      </c>
    </row>
  </sheetData>
  <hyperlinks>
    <hyperlink ref="A3" location="'Tabela 2'!A1" display="Tabela_2" xr:uid="{064DAA73-BB4C-4A01-AB5D-0E5F8E74375C}"/>
    <hyperlink ref="A6" location="'Tabela 5'!A1" display="Tabela_5" xr:uid="{B8531437-C9D5-43AE-9B8B-81327516D804}"/>
    <hyperlink ref="A5" location="'Tabela 4'!A1" display="Tabela_4" xr:uid="{5AD5390C-0254-4115-9AB4-075C325760F0}"/>
    <hyperlink ref="A4" location="'Tabela 3'!A1" display="Tabela_3" xr:uid="{B2F60899-B6C3-4D2D-AE91-D57F3EE0A64B}"/>
    <hyperlink ref="A2" location="'tabela 1'!A1" display="Tabela_1" xr:uid="{70204121-5777-457A-BD89-D8CA26924F6C}"/>
    <hyperlink ref="A7" location="'tabela 6'!A1" display="Tabela_6" xr:uid="{61472B32-8573-48EA-AF70-B5F3AD773444}"/>
    <hyperlink ref="A8" location="'tabela 7'!A1" display="Tabela_7" xr:uid="{E67F5F50-A74B-4A4F-B048-A2F7B8585CF6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D8BC-276D-4879-B8EE-1BEA887406BE}">
  <dimension ref="B1:H10"/>
  <sheetViews>
    <sheetView workbookViewId="0"/>
  </sheetViews>
  <sheetFormatPr defaultRowHeight="15" x14ac:dyDescent="0.25"/>
  <cols>
    <col min="1" max="1" width="6.28515625" customWidth="1"/>
    <col min="2" max="2" width="34.140625" customWidth="1"/>
    <col min="4" max="7" width="10.140625" bestFit="1" customWidth="1"/>
  </cols>
  <sheetData>
    <row r="1" spans="2:8" s="18" customFormat="1" ht="31.9" customHeight="1" thickBot="1" x14ac:dyDescent="0.3">
      <c r="B1" s="28" t="s">
        <v>91</v>
      </c>
    </row>
    <row r="2" spans="2:8" ht="31.15" customHeight="1" x14ac:dyDescent="0.25">
      <c r="B2" s="78"/>
      <c r="C2" s="79">
        <v>1990</v>
      </c>
      <c r="D2" s="79">
        <v>2000</v>
      </c>
      <c r="E2" s="79">
        <v>2020</v>
      </c>
      <c r="F2" s="80">
        <v>2021</v>
      </c>
      <c r="G2" s="79">
        <v>2022</v>
      </c>
      <c r="H2" s="86">
        <v>2023</v>
      </c>
    </row>
    <row r="3" spans="2:8" x14ac:dyDescent="0.25">
      <c r="B3" s="73" t="s">
        <v>29</v>
      </c>
      <c r="C3" s="113">
        <v>3853</v>
      </c>
      <c r="D3" s="113">
        <v>3866</v>
      </c>
      <c r="E3" s="113">
        <v>2026</v>
      </c>
      <c r="F3" s="113">
        <v>3196</v>
      </c>
      <c r="G3" s="113">
        <v>3291</v>
      </c>
      <c r="H3" s="72">
        <v>3474</v>
      </c>
    </row>
    <row r="4" spans="2:8" x14ac:dyDescent="0.25">
      <c r="B4" s="73" t="s">
        <v>30</v>
      </c>
      <c r="C4" s="16">
        <v>324</v>
      </c>
      <c r="D4" s="76">
        <v>435</v>
      </c>
      <c r="E4" s="76">
        <v>784</v>
      </c>
      <c r="F4" s="76">
        <v>768</v>
      </c>
      <c r="G4" s="76">
        <v>690</v>
      </c>
      <c r="H4" s="72">
        <v>775</v>
      </c>
    </row>
    <row r="5" spans="2:8" x14ac:dyDescent="0.25">
      <c r="B5" s="73" t="s">
        <v>89</v>
      </c>
      <c r="C5" s="75">
        <f t="shared" ref="C5:H5" si="0">C4/C3*1000</f>
        <v>84.090319231767452</v>
      </c>
      <c r="D5" s="75">
        <f t="shared" si="0"/>
        <v>112.51939989653388</v>
      </c>
      <c r="E5" s="75">
        <f t="shared" si="0"/>
        <v>386.96939782823296</v>
      </c>
      <c r="F5" s="75">
        <f t="shared" si="0"/>
        <v>240.30037546933667</v>
      </c>
      <c r="G5" s="75">
        <f t="shared" si="0"/>
        <v>209.66271649954422</v>
      </c>
      <c r="H5" s="114">
        <f t="shared" si="0"/>
        <v>223.08578008059874</v>
      </c>
    </row>
    <row r="6" spans="2:8" s="18" customFormat="1" ht="27.6" customHeight="1" x14ac:dyDescent="0.25">
      <c r="B6" s="77"/>
      <c r="C6" s="125" t="s">
        <v>90</v>
      </c>
      <c r="D6" s="125"/>
      <c r="E6" s="125"/>
      <c r="F6" s="125"/>
      <c r="G6" s="125"/>
      <c r="H6" s="126"/>
    </row>
    <row r="7" spans="2:8" x14ac:dyDescent="0.25">
      <c r="B7" s="73" t="s">
        <v>23</v>
      </c>
      <c r="C7" s="15">
        <v>24</v>
      </c>
      <c r="D7" s="15">
        <v>25</v>
      </c>
      <c r="E7" s="15">
        <v>28</v>
      </c>
      <c r="F7" s="15">
        <v>28</v>
      </c>
      <c r="G7" s="15">
        <v>28</v>
      </c>
      <c r="H7" s="147">
        <v>28</v>
      </c>
    </row>
    <row r="8" spans="2:8" ht="15.75" thickBot="1" x14ac:dyDescent="0.3">
      <c r="B8" s="74" t="s">
        <v>24</v>
      </c>
      <c r="C8" s="25">
        <v>29</v>
      </c>
      <c r="D8" s="25">
        <v>30</v>
      </c>
      <c r="E8" s="25">
        <v>32</v>
      </c>
      <c r="F8" s="25">
        <v>31</v>
      </c>
      <c r="G8" s="25">
        <v>32</v>
      </c>
      <c r="H8" s="148">
        <v>31</v>
      </c>
    </row>
    <row r="9" spans="2:8" s="18" customFormat="1" ht="14.45" customHeight="1" x14ac:dyDescent="0.25"/>
    <row r="10" spans="2:8" ht="19.899999999999999" customHeight="1" x14ac:dyDescent="0.25">
      <c r="B10" s="22" t="s">
        <v>88</v>
      </c>
    </row>
  </sheetData>
  <mergeCells count="1">
    <mergeCell ref="C6:H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8888-174A-42A5-9886-FF100F384491}">
  <dimension ref="B1:M6"/>
  <sheetViews>
    <sheetView workbookViewId="0"/>
  </sheetViews>
  <sheetFormatPr defaultRowHeight="15" x14ac:dyDescent="0.25"/>
  <cols>
    <col min="1" max="1" width="6.28515625" customWidth="1"/>
    <col min="2" max="2" width="34.140625" customWidth="1"/>
    <col min="3" max="13" width="10.42578125" bestFit="1" customWidth="1"/>
  </cols>
  <sheetData>
    <row r="1" spans="2:13" s="18" customFormat="1" ht="31.9" customHeight="1" thickBot="1" x14ac:dyDescent="0.3">
      <c r="B1" s="28" t="s">
        <v>92</v>
      </c>
    </row>
    <row r="2" spans="2:13" ht="31.15" customHeight="1" x14ac:dyDescent="0.25">
      <c r="B2" s="78"/>
      <c r="C2" s="79">
        <v>2013</v>
      </c>
      <c r="D2" s="79">
        <v>2014</v>
      </c>
      <c r="E2" s="79">
        <v>2015</v>
      </c>
      <c r="F2" s="80">
        <v>2016</v>
      </c>
      <c r="G2" s="79">
        <v>2017</v>
      </c>
      <c r="H2" s="81">
        <v>2018</v>
      </c>
      <c r="I2" s="81">
        <v>2019</v>
      </c>
      <c r="J2" s="79">
        <v>2020</v>
      </c>
      <c r="K2" s="79">
        <v>2021</v>
      </c>
      <c r="L2" s="79">
        <v>2022</v>
      </c>
      <c r="M2" s="82">
        <v>2023</v>
      </c>
    </row>
    <row r="3" spans="2:13" x14ac:dyDescent="0.25">
      <c r="B3" s="73" t="s">
        <v>29</v>
      </c>
      <c r="C3" s="113">
        <v>3847</v>
      </c>
      <c r="D3" s="113">
        <v>3527</v>
      </c>
      <c r="E3" s="113">
        <v>3837</v>
      </c>
      <c r="F3" s="113">
        <v>3178</v>
      </c>
      <c r="G3" s="113">
        <v>3272</v>
      </c>
      <c r="H3" s="115">
        <v>3321</v>
      </c>
      <c r="I3" s="115">
        <v>3523</v>
      </c>
      <c r="J3" s="113">
        <v>2026</v>
      </c>
      <c r="K3" s="113">
        <v>3196</v>
      </c>
      <c r="L3" s="113">
        <v>3291</v>
      </c>
      <c r="M3" s="116">
        <v>3474</v>
      </c>
    </row>
    <row r="4" spans="2:13" ht="15.75" thickBot="1" x14ac:dyDescent="0.3">
      <c r="B4" s="74" t="s">
        <v>30</v>
      </c>
      <c r="C4" s="25">
        <v>499</v>
      </c>
      <c r="D4" s="83">
        <v>584</v>
      </c>
      <c r="E4" s="83">
        <v>577</v>
      </c>
      <c r="F4" s="83">
        <v>703</v>
      </c>
      <c r="G4" s="83">
        <v>765</v>
      </c>
      <c r="H4" s="27">
        <v>849</v>
      </c>
      <c r="I4" s="84">
        <v>841</v>
      </c>
      <c r="J4" s="83">
        <v>784</v>
      </c>
      <c r="K4" s="83">
        <v>768</v>
      </c>
      <c r="L4" s="83">
        <v>690</v>
      </c>
      <c r="M4" s="85">
        <v>775</v>
      </c>
    </row>
    <row r="6" spans="2:13" x14ac:dyDescent="0.25">
      <c r="B6" s="22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9951-0498-4857-B9D5-D154E01D7C20}">
  <dimension ref="A1:J51"/>
  <sheetViews>
    <sheetView workbookViewId="0"/>
  </sheetViews>
  <sheetFormatPr defaultRowHeight="15" x14ac:dyDescent="0.25"/>
  <cols>
    <col min="1" max="1" width="6.28515625" customWidth="1"/>
    <col min="2" max="2" width="35.7109375" customWidth="1"/>
    <col min="3" max="3" width="22.42578125" customWidth="1"/>
    <col min="4" max="4" width="23.7109375" customWidth="1"/>
  </cols>
  <sheetData>
    <row r="1" spans="1:10" s="58" customFormat="1" ht="31.9" customHeight="1" x14ac:dyDescent="0.25">
      <c r="A1" s="59"/>
      <c r="B1" s="28" t="s">
        <v>93</v>
      </c>
      <c r="C1" s="28"/>
      <c r="D1" s="28"/>
    </row>
    <row r="2" spans="1:10" s="18" customFormat="1" ht="27.6" customHeight="1" x14ac:dyDescent="0.25">
      <c r="B2" s="66" t="s">
        <v>31</v>
      </c>
      <c r="C2" s="10" t="s">
        <v>29</v>
      </c>
      <c r="D2" s="10" t="s">
        <v>30</v>
      </c>
    </row>
    <row r="3" spans="1:10" ht="15.6" customHeight="1" x14ac:dyDescent="0.25">
      <c r="B3" s="117" t="s">
        <v>32</v>
      </c>
      <c r="C3" s="15">
        <v>22</v>
      </c>
      <c r="D3" s="15">
        <v>1</v>
      </c>
    </row>
    <row r="4" spans="1:10" ht="15.6" customHeight="1" x14ac:dyDescent="0.25">
      <c r="B4" s="117" t="s">
        <v>33</v>
      </c>
      <c r="C4" s="15">
        <v>323</v>
      </c>
      <c r="D4" s="15">
        <v>83</v>
      </c>
    </row>
    <row r="5" spans="1:10" ht="15.6" customHeight="1" x14ac:dyDescent="0.25">
      <c r="B5" s="117" t="s">
        <v>34</v>
      </c>
      <c r="C5" s="15">
        <v>141</v>
      </c>
      <c r="D5" s="15">
        <v>19</v>
      </c>
    </row>
    <row r="6" spans="1:10" ht="15.6" customHeight="1" x14ac:dyDescent="0.25">
      <c r="B6" s="117" t="s">
        <v>35</v>
      </c>
      <c r="C6" s="15">
        <v>255</v>
      </c>
      <c r="D6" s="15">
        <v>42</v>
      </c>
    </row>
    <row r="7" spans="1:10" ht="15.6" customHeight="1" x14ac:dyDescent="0.25">
      <c r="B7" s="117" t="s">
        <v>36</v>
      </c>
      <c r="C7" s="15">
        <v>74</v>
      </c>
      <c r="D7" s="15">
        <v>19</v>
      </c>
    </row>
    <row r="8" spans="1:10" ht="15.6" customHeight="1" x14ac:dyDescent="0.25">
      <c r="B8" s="117" t="s">
        <v>37</v>
      </c>
      <c r="C8" s="15">
        <v>61</v>
      </c>
      <c r="D8" s="15">
        <v>12</v>
      </c>
    </row>
    <row r="9" spans="1:10" ht="15.6" customHeight="1" x14ac:dyDescent="0.25">
      <c r="B9" s="117" t="s">
        <v>38</v>
      </c>
      <c r="C9" s="15">
        <v>86</v>
      </c>
      <c r="D9" s="15">
        <v>12</v>
      </c>
    </row>
    <row r="10" spans="1:10" ht="15.6" customHeight="1" x14ac:dyDescent="0.25">
      <c r="B10" s="117" t="s">
        <v>39</v>
      </c>
      <c r="C10" s="15">
        <v>16</v>
      </c>
      <c r="D10" s="15">
        <v>1</v>
      </c>
    </row>
    <row r="11" spans="1:10" ht="15.6" customHeight="1" x14ac:dyDescent="0.25">
      <c r="B11" s="117" t="s">
        <v>40</v>
      </c>
      <c r="C11" s="15">
        <v>168</v>
      </c>
      <c r="D11" s="15">
        <v>29</v>
      </c>
    </row>
    <row r="12" spans="1:10" ht="15.6" customHeight="1" x14ac:dyDescent="0.25">
      <c r="B12" s="117" t="s">
        <v>41</v>
      </c>
      <c r="C12" s="15">
        <v>21</v>
      </c>
      <c r="D12" s="15">
        <v>5</v>
      </c>
    </row>
    <row r="13" spans="1:10" ht="15.6" customHeight="1" x14ac:dyDescent="0.25">
      <c r="B13" s="117" t="s">
        <v>42</v>
      </c>
      <c r="C13" s="15">
        <v>114</v>
      </c>
      <c r="D13" s="15">
        <v>23</v>
      </c>
    </row>
    <row r="14" spans="1:10" ht="15.6" customHeight="1" x14ac:dyDescent="0.25">
      <c r="B14" s="117" t="s">
        <v>43</v>
      </c>
      <c r="C14" s="15">
        <v>25</v>
      </c>
      <c r="D14" s="118">
        <v>3</v>
      </c>
      <c r="J14" s="11"/>
    </row>
    <row r="15" spans="1:10" ht="15.6" customHeight="1" x14ac:dyDescent="0.25">
      <c r="B15" s="117" t="s">
        <v>44</v>
      </c>
      <c r="C15" s="15">
        <v>318</v>
      </c>
      <c r="D15" s="15">
        <v>74</v>
      </c>
      <c r="J15" s="11"/>
    </row>
    <row r="16" spans="1:10" ht="15.6" customHeight="1" x14ac:dyDescent="0.25">
      <c r="B16" s="117" t="s">
        <v>45</v>
      </c>
      <c r="C16" s="15">
        <v>31</v>
      </c>
      <c r="D16" s="15">
        <v>1</v>
      </c>
      <c r="J16" s="11"/>
    </row>
    <row r="17" spans="2:10" ht="15.6" customHeight="1" x14ac:dyDescent="0.25">
      <c r="B17" s="117" t="s">
        <v>46</v>
      </c>
      <c r="C17" s="15">
        <v>56</v>
      </c>
      <c r="D17" s="15">
        <v>1</v>
      </c>
      <c r="J17" s="11"/>
    </row>
    <row r="18" spans="2:10" ht="15.6" customHeight="1" x14ac:dyDescent="0.25">
      <c r="B18" s="117" t="s">
        <v>47</v>
      </c>
      <c r="C18" s="15">
        <v>127</v>
      </c>
      <c r="D18" s="15">
        <v>22</v>
      </c>
      <c r="J18" s="11"/>
    </row>
    <row r="19" spans="2:10" ht="15.6" customHeight="1" x14ac:dyDescent="0.25">
      <c r="B19" s="117" t="s">
        <v>48</v>
      </c>
      <c r="C19" s="15">
        <v>8</v>
      </c>
      <c r="D19" s="119">
        <v>0</v>
      </c>
      <c r="J19" s="11"/>
    </row>
    <row r="20" spans="2:10" ht="15.6" customHeight="1" x14ac:dyDescent="0.25">
      <c r="B20" s="117" t="s">
        <v>49</v>
      </c>
      <c r="C20" s="119">
        <v>1074</v>
      </c>
      <c r="D20" s="119">
        <v>355</v>
      </c>
      <c r="J20" s="11"/>
    </row>
    <row r="21" spans="2:10" ht="15.6" customHeight="1" x14ac:dyDescent="0.25">
      <c r="B21" s="117" t="s">
        <v>50</v>
      </c>
      <c r="C21" s="15">
        <v>155</v>
      </c>
      <c r="D21" s="15">
        <v>33</v>
      </c>
      <c r="J21" s="11"/>
    </row>
    <row r="22" spans="2:10" ht="15.6" customHeight="1" x14ac:dyDescent="0.25">
      <c r="B22" s="117" t="s">
        <v>51</v>
      </c>
      <c r="C22" s="15">
        <v>5</v>
      </c>
      <c r="D22" s="120">
        <v>0</v>
      </c>
      <c r="G22" s="12"/>
      <c r="H22" s="12"/>
      <c r="J22" s="11"/>
    </row>
    <row r="23" spans="2:10" ht="15.6" customHeight="1" x14ac:dyDescent="0.25">
      <c r="B23" s="117" t="s">
        <v>52</v>
      </c>
      <c r="C23" s="15">
        <v>91</v>
      </c>
      <c r="D23" s="15">
        <v>16</v>
      </c>
    </row>
    <row r="24" spans="2:10" ht="15.6" customHeight="1" x14ac:dyDescent="0.25">
      <c r="B24" s="117" t="s">
        <v>53</v>
      </c>
      <c r="C24" s="15">
        <v>65</v>
      </c>
      <c r="D24" s="15">
        <v>7</v>
      </c>
      <c r="H24" s="12"/>
    </row>
    <row r="25" spans="2:10" ht="15.6" customHeight="1" x14ac:dyDescent="0.25">
      <c r="B25" s="117" t="s">
        <v>54</v>
      </c>
      <c r="C25" s="15">
        <v>127</v>
      </c>
      <c r="D25" s="15">
        <v>2</v>
      </c>
    </row>
    <row r="26" spans="2:10" ht="15.6" customHeight="1" x14ac:dyDescent="0.25">
      <c r="B26" s="117" t="s">
        <v>100</v>
      </c>
      <c r="C26" s="15">
        <v>96</v>
      </c>
      <c r="D26" s="15">
        <v>13</v>
      </c>
    </row>
    <row r="27" spans="2:10" ht="15.6" customHeight="1" x14ac:dyDescent="0.25">
      <c r="B27" s="117" t="s">
        <v>55</v>
      </c>
      <c r="C27" s="15">
        <v>15</v>
      </c>
      <c r="D27" s="15">
        <v>2</v>
      </c>
    </row>
    <row r="28" spans="2:10" ht="15.6" customHeight="1" x14ac:dyDescent="0.25">
      <c r="B28" s="14" t="s">
        <v>57</v>
      </c>
      <c r="C28" s="55">
        <f>SUM(C3:C27)</f>
        <v>3474</v>
      </c>
      <c r="D28" s="55">
        <f>SUM(D3:D27)</f>
        <v>775</v>
      </c>
    </row>
    <row r="30" spans="2:10" x14ac:dyDescent="0.25">
      <c r="B30" s="22" t="s">
        <v>88</v>
      </c>
    </row>
    <row r="51" spans="4:4" x14ac:dyDescent="0.25">
      <c r="D51" s="1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B5F-D0A8-4C37-B03A-50096ACEC3C2}">
  <dimension ref="B1:D18"/>
  <sheetViews>
    <sheetView workbookViewId="0"/>
  </sheetViews>
  <sheetFormatPr defaultRowHeight="15" x14ac:dyDescent="0.25"/>
  <cols>
    <col min="1" max="1" width="6.28515625" customWidth="1"/>
    <col min="2" max="2" width="35.7109375" customWidth="1"/>
    <col min="3" max="4" width="19.140625" customWidth="1"/>
  </cols>
  <sheetData>
    <row r="1" spans="2:4" s="58" customFormat="1" ht="31.9" customHeight="1" x14ac:dyDescent="0.25">
      <c r="B1" s="28" t="s">
        <v>105</v>
      </c>
      <c r="C1" s="28"/>
    </row>
    <row r="2" spans="2:4" ht="42.75" x14ac:dyDescent="0.25">
      <c r="B2" s="17" t="s">
        <v>21</v>
      </c>
      <c r="C2" s="10" t="s">
        <v>56</v>
      </c>
      <c r="D2" s="10" t="s">
        <v>22</v>
      </c>
    </row>
    <row r="3" spans="2:4" ht="16.899999999999999" customHeight="1" x14ac:dyDescent="0.25">
      <c r="B3" s="5" t="s">
        <v>75</v>
      </c>
      <c r="C3" s="15">
        <v>159</v>
      </c>
      <c r="D3" s="15">
        <v>79</v>
      </c>
    </row>
    <row r="4" spans="2:4" ht="16.899999999999999" customHeight="1" x14ac:dyDescent="0.25">
      <c r="B4" s="5" t="s">
        <v>76</v>
      </c>
      <c r="C4" s="15">
        <v>183</v>
      </c>
      <c r="D4" s="15">
        <v>56</v>
      </c>
    </row>
    <row r="5" spans="2:4" ht="16.899999999999999" customHeight="1" x14ac:dyDescent="0.25">
      <c r="B5" s="5" t="s">
        <v>77</v>
      </c>
      <c r="C5" s="15">
        <v>188</v>
      </c>
      <c r="D5" s="15">
        <v>89</v>
      </c>
    </row>
    <row r="6" spans="2:4" ht="16.899999999999999" customHeight="1" x14ac:dyDescent="0.25">
      <c r="B6" s="5" t="s">
        <v>78</v>
      </c>
      <c r="C6" s="15">
        <v>237</v>
      </c>
      <c r="D6" s="15">
        <v>66</v>
      </c>
    </row>
    <row r="7" spans="2:4" ht="16.899999999999999" customHeight="1" x14ac:dyDescent="0.25">
      <c r="B7" s="5" t="s">
        <v>79</v>
      </c>
      <c r="C7" s="15">
        <v>333</v>
      </c>
      <c r="D7" s="15">
        <v>67</v>
      </c>
    </row>
    <row r="8" spans="2:4" ht="16.899999999999999" customHeight="1" x14ac:dyDescent="0.25">
      <c r="B8" s="5" t="s">
        <v>80</v>
      </c>
      <c r="C8" s="15">
        <v>303</v>
      </c>
      <c r="D8" s="15">
        <v>80</v>
      </c>
    </row>
    <row r="9" spans="2:4" ht="16.899999999999999" customHeight="1" x14ac:dyDescent="0.25">
      <c r="B9" s="5" t="s">
        <v>81</v>
      </c>
      <c r="C9" s="15">
        <v>290</v>
      </c>
      <c r="D9" s="15">
        <v>61</v>
      </c>
    </row>
    <row r="10" spans="2:4" ht="16.899999999999999" customHeight="1" x14ac:dyDescent="0.25">
      <c r="B10" s="5" t="s">
        <v>82</v>
      </c>
      <c r="C10" s="15">
        <v>368</v>
      </c>
      <c r="D10" s="15">
        <v>36</v>
      </c>
    </row>
    <row r="11" spans="2:4" ht="16.899999999999999" customHeight="1" x14ac:dyDescent="0.25">
      <c r="B11" s="6" t="s">
        <v>83</v>
      </c>
      <c r="C11" s="15">
        <v>463</v>
      </c>
      <c r="D11" s="15">
        <v>34</v>
      </c>
    </row>
    <row r="12" spans="2:4" ht="16.899999999999999" customHeight="1" x14ac:dyDescent="0.25">
      <c r="B12" s="7" t="s">
        <v>84</v>
      </c>
      <c r="C12" s="15">
        <v>400</v>
      </c>
      <c r="D12" s="15">
        <v>71</v>
      </c>
    </row>
    <row r="13" spans="2:4" ht="16.899999999999999" customHeight="1" x14ac:dyDescent="0.25">
      <c r="B13" s="5" t="s">
        <v>85</v>
      </c>
      <c r="C13" s="15">
        <v>271</v>
      </c>
      <c r="D13" s="15">
        <v>68</v>
      </c>
    </row>
    <row r="14" spans="2:4" ht="16.899999999999999" customHeight="1" x14ac:dyDescent="0.25">
      <c r="B14" s="5" t="s">
        <v>86</v>
      </c>
      <c r="C14" s="15">
        <v>279</v>
      </c>
      <c r="D14" s="15">
        <v>68</v>
      </c>
    </row>
    <row r="15" spans="2:4" ht="16.899999999999999" customHeight="1" x14ac:dyDescent="0.25">
      <c r="B15" s="57" t="s">
        <v>57</v>
      </c>
      <c r="C15" s="55">
        <f>SUM(C3:C14)</f>
        <v>3474</v>
      </c>
      <c r="D15" s="55">
        <f>SUM(D3:D14)</f>
        <v>775</v>
      </c>
    </row>
    <row r="17" spans="2:3" x14ac:dyDescent="0.25">
      <c r="B17" s="22" t="s">
        <v>88</v>
      </c>
    </row>
    <row r="18" spans="2:3" x14ac:dyDescent="0.25">
      <c r="C18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CB0A-E806-4422-90D0-4FD29B8A7E6D}">
  <dimension ref="B1:G16"/>
  <sheetViews>
    <sheetView workbookViewId="0"/>
  </sheetViews>
  <sheetFormatPr defaultRowHeight="15" x14ac:dyDescent="0.25"/>
  <cols>
    <col min="1" max="1" width="6.28515625" customWidth="1"/>
    <col min="2" max="2" width="28.85546875" customWidth="1"/>
    <col min="3" max="3" width="12.28515625" customWidth="1"/>
    <col min="4" max="4" width="11.28515625" customWidth="1"/>
    <col min="5" max="5" width="15.28515625" bestFit="1" customWidth="1"/>
    <col min="6" max="6" width="15.28515625" customWidth="1"/>
    <col min="7" max="7" width="11.28515625" customWidth="1"/>
  </cols>
  <sheetData>
    <row r="1" spans="2:7" s="58" customFormat="1" ht="31.9" customHeight="1" thickBot="1" x14ac:dyDescent="0.3">
      <c r="B1" s="28" t="s">
        <v>97</v>
      </c>
      <c r="C1" s="60"/>
      <c r="D1" s="60"/>
      <c r="E1" s="60"/>
      <c r="F1" s="60"/>
      <c r="G1" s="60"/>
    </row>
    <row r="2" spans="2:7" ht="23.45" customHeight="1" x14ac:dyDescent="0.25">
      <c r="B2" s="64"/>
      <c r="C2" s="127" t="s">
        <v>23</v>
      </c>
      <c r="D2" s="128"/>
      <c r="E2" s="128"/>
      <c r="F2" s="129"/>
      <c r="G2" s="130" t="s">
        <v>57</v>
      </c>
    </row>
    <row r="3" spans="2:7" s="18" customFormat="1" ht="23.45" customHeight="1" thickBot="1" x14ac:dyDescent="0.3">
      <c r="B3" s="122" t="s">
        <v>24</v>
      </c>
      <c r="C3" s="95" t="s">
        <v>25</v>
      </c>
      <c r="D3" s="17" t="s">
        <v>26</v>
      </c>
      <c r="E3" s="17" t="s">
        <v>27</v>
      </c>
      <c r="F3" s="96" t="s">
        <v>28</v>
      </c>
      <c r="G3" s="131"/>
    </row>
    <row r="4" spans="2:7" ht="21" customHeight="1" x14ac:dyDescent="0.25">
      <c r="B4" s="65" t="s">
        <v>25</v>
      </c>
      <c r="C4" s="99">
        <v>3068</v>
      </c>
      <c r="D4" s="100">
        <v>101</v>
      </c>
      <c r="E4" s="100">
        <v>2</v>
      </c>
      <c r="F4" s="101"/>
      <c r="G4" s="90">
        <f>+SUM(C4:F4)</f>
        <v>3171</v>
      </c>
    </row>
    <row r="5" spans="2:7" ht="21" customHeight="1" x14ac:dyDescent="0.25">
      <c r="B5" s="65" t="s">
        <v>26</v>
      </c>
      <c r="C5" s="102">
        <v>123</v>
      </c>
      <c r="D5" s="103">
        <v>111</v>
      </c>
      <c r="E5" s="103">
        <v>5</v>
      </c>
      <c r="F5" s="104"/>
      <c r="G5" s="91">
        <f t="shared" ref="G5:G7" si="0">+SUM(C5:F5)</f>
        <v>239</v>
      </c>
    </row>
    <row r="6" spans="2:7" ht="21" customHeight="1" x14ac:dyDescent="0.25">
      <c r="B6" s="65" t="s">
        <v>27</v>
      </c>
      <c r="C6" s="102">
        <v>8</v>
      </c>
      <c r="D6" s="103">
        <v>20</v>
      </c>
      <c r="E6" s="103">
        <v>8</v>
      </c>
      <c r="F6" s="104"/>
      <c r="G6" s="91">
        <f t="shared" si="0"/>
        <v>36</v>
      </c>
    </row>
    <row r="7" spans="2:7" ht="21" customHeight="1" thickBot="1" x14ac:dyDescent="0.3">
      <c r="B7" s="93" t="s">
        <v>28</v>
      </c>
      <c r="C7" s="105">
        <v>0</v>
      </c>
      <c r="D7" s="106">
        <v>0</v>
      </c>
      <c r="E7" s="106">
        <v>0</v>
      </c>
      <c r="F7" s="107">
        <v>28</v>
      </c>
      <c r="G7" s="92">
        <f t="shared" si="0"/>
        <v>28</v>
      </c>
    </row>
    <row r="8" spans="2:7" ht="21" customHeight="1" thickBot="1" x14ac:dyDescent="0.3">
      <c r="B8" s="94" t="s">
        <v>57</v>
      </c>
      <c r="C8" s="87">
        <f>SUM(C4:C7)</f>
        <v>3199</v>
      </c>
      <c r="D8" s="88">
        <f>SUM(D4:D7)</f>
        <v>232</v>
      </c>
      <c r="E8" s="88">
        <f>SUM(E4:E7)</f>
        <v>15</v>
      </c>
      <c r="F8" s="88">
        <f>SUM(F4:F7)</f>
        <v>28</v>
      </c>
      <c r="G8" s="89">
        <f>SUM(G4:G7)</f>
        <v>3474</v>
      </c>
    </row>
    <row r="9" spans="2:7" x14ac:dyDescent="0.25">
      <c r="C9" s="8"/>
      <c r="D9" s="8"/>
      <c r="E9" s="8"/>
      <c r="F9" s="8"/>
      <c r="G9" s="8"/>
    </row>
    <row r="10" spans="2:7" x14ac:dyDescent="0.25">
      <c r="B10" s="22" t="s">
        <v>88</v>
      </c>
      <c r="C10" s="8"/>
      <c r="D10" s="8"/>
      <c r="E10" s="8"/>
      <c r="F10" s="8"/>
      <c r="G10" s="8"/>
    </row>
    <row r="11" spans="2:7" x14ac:dyDescent="0.25">
      <c r="C11" s="2"/>
      <c r="D11" s="2"/>
      <c r="E11" s="9"/>
      <c r="F11" s="9"/>
      <c r="G11" s="9"/>
    </row>
    <row r="12" spans="2:7" x14ac:dyDescent="0.25">
      <c r="C12" s="149"/>
    </row>
    <row r="13" spans="2:7" x14ac:dyDescent="0.25">
      <c r="C13" s="149"/>
      <c r="D13" s="149"/>
    </row>
    <row r="14" spans="2:7" x14ac:dyDescent="0.25">
      <c r="C14" s="149"/>
      <c r="D14" s="149"/>
    </row>
    <row r="15" spans="2:7" x14ac:dyDescent="0.25">
      <c r="C15" s="149"/>
      <c r="D15" s="149"/>
      <c r="E15" s="121"/>
      <c r="F15" s="121"/>
    </row>
    <row r="16" spans="2:7" x14ac:dyDescent="0.25">
      <c r="C16" s="121"/>
      <c r="D16" s="121"/>
      <c r="E16" s="121"/>
      <c r="F16" s="121"/>
    </row>
  </sheetData>
  <mergeCells count="2">
    <mergeCell ref="C2:F2"/>
    <mergeCell ref="G2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9"/>
  <sheetViews>
    <sheetView topLeftCell="H1" workbookViewId="0">
      <selection activeCell="G11" sqref="G11"/>
    </sheetView>
  </sheetViews>
  <sheetFormatPr defaultRowHeight="15" x14ac:dyDescent="0.25"/>
  <cols>
    <col min="1" max="1" width="6.28515625" customWidth="1"/>
    <col min="2" max="2" width="11.85546875" style="19" customWidth="1"/>
    <col min="3" max="3" width="9.85546875" customWidth="1"/>
    <col min="4" max="9" width="9.7109375" customWidth="1"/>
    <col min="10" max="11" width="11.28515625" customWidth="1"/>
    <col min="12" max="16" width="9.7109375" customWidth="1"/>
    <col min="17" max="17" width="11.85546875" customWidth="1"/>
    <col min="18" max="19" width="11.140625" customWidth="1"/>
  </cols>
  <sheetData>
    <row r="1" spans="2:19" s="58" customFormat="1" ht="30.75" customHeight="1" thickBot="1" x14ac:dyDescent="0.3">
      <c r="B1" s="28" t="s">
        <v>99</v>
      </c>
    </row>
    <row r="2" spans="2:19" ht="27" customHeight="1" x14ac:dyDescent="0.25">
      <c r="B2" s="134" t="s">
        <v>58</v>
      </c>
      <c r="C2" s="136" t="s">
        <v>0</v>
      </c>
      <c r="D2" s="137"/>
      <c r="E2" s="137"/>
      <c r="F2" s="137"/>
      <c r="G2" s="137"/>
      <c r="H2" s="137"/>
      <c r="I2" s="138"/>
      <c r="J2" s="132" t="s">
        <v>98</v>
      </c>
      <c r="K2" s="132"/>
      <c r="L2" s="132"/>
      <c r="M2" s="132"/>
      <c r="N2" s="133"/>
      <c r="O2" s="132" t="s">
        <v>2</v>
      </c>
      <c r="P2" s="132"/>
      <c r="Q2" s="132"/>
      <c r="R2" s="132"/>
      <c r="S2" s="133"/>
    </row>
    <row r="3" spans="2:19" s="21" customFormat="1" ht="57" x14ac:dyDescent="0.25">
      <c r="B3" s="135"/>
      <c r="C3" s="67" t="s">
        <v>57</v>
      </c>
      <c r="D3" s="97" t="s">
        <v>1</v>
      </c>
      <c r="E3" s="68" t="s">
        <v>59</v>
      </c>
      <c r="F3" s="69" t="s">
        <v>60</v>
      </c>
      <c r="G3" s="69" t="s">
        <v>61</v>
      </c>
      <c r="H3" s="70" t="s">
        <v>62</v>
      </c>
      <c r="I3" s="71" t="s">
        <v>7</v>
      </c>
      <c r="J3" s="10" t="s">
        <v>3</v>
      </c>
      <c r="K3" s="10" t="s">
        <v>8</v>
      </c>
      <c r="L3" s="10" t="s">
        <v>4</v>
      </c>
      <c r="M3" s="10" t="s">
        <v>5</v>
      </c>
      <c r="N3" s="23" t="s">
        <v>6</v>
      </c>
      <c r="O3" s="26" t="s">
        <v>63</v>
      </c>
      <c r="P3" s="10" t="s">
        <v>64</v>
      </c>
      <c r="Q3" s="10" t="s">
        <v>101</v>
      </c>
      <c r="R3" s="10" t="s">
        <v>87</v>
      </c>
      <c r="S3" s="23" t="s">
        <v>8</v>
      </c>
    </row>
    <row r="4" spans="2:19" s="18" customFormat="1" ht="19.899999999999999" customHeight="1" thickBot="1" x14ac:dyDescent="0.3">
      <c r="B4" s="45">
        <v>2023</v>
      </c>
      <c r="C4" s="98">
        <f t="shared" ref="C4" si="0">+SUM(D4:I4)</f>
        <v>775</v>
      </c>
      <c r="D4" s="108">
        <v>33</v>
      </c>
      <c r="E4" s="109">
        <v>152</v>
      </c>
      <c r="F4" s="109">
        <v>147</v>
      </c>
      <c r="G4" s="109">
        <v>143</v>
      </c>
      <c r="H4" s="109">
        <v>93</v>
      </c>
      <c r="I4" s="110">
        <v>207</v>
      </c>
      <c r="J4" s="109">
        <v>321</v>
      </c>
      <c r="K4" s="109">
        <v>0</v>
      </c>
      <c r="L4" s="109">
        <v>218</v>
      </c>
      <c r="M4" s="109">
        <v>168</v>
      </c>
      <c r="N4" s="110">
        <v>68</v>
      </c>
      <c r="O4" s="108">
        <v>34</v>
      </c>
      <c r="P4" s="109">
        <v>312</v>
      </c>
      <c r="Q4" s="109">
        <v>42</v>
      </c>
      <c r="R4" s="109">
        <v>4</v>
      </c>
      <c r="S4" s="110">
        <v>62</v>
      </c>
    </row>
    <row r="5" spans="2:19" x14ac:dyDescent="0.25">
      <c r="B5" s="2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x14ac:dyDescent="0.25">
      <c r="B6" s="22" t="s">
        <v>88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4"/>
      <c r="R6" s="3"/>
      <c r="S6" s="3"/>
    </row>
    <row r="7" spans="2:19" x14ac:dyDescent="0.25">
      <c r="L7" s="149"/>
    </row>
    <row r="8" spans="2:19" x14ac:dyDescent="0.25">
      <c r="C8" s="2"/>
      <c r="D8" s="2"/>
      <c r="E8" s="2"/>
      <c r="F8" s="2"/>
      <c r="G8" s="2"/>
      <c r="H8" s="1"/>
      <c r="I8" s="1"/>
      <c r="O8" s="149"/>
      <c r="P8" s="149"/>
      <c r="Q8" s="149"/>
    </row>
    <row r="9" spans="2:19" x14ac:dyDescent="0.25">
      <c r="D9" s="149"/>
      <c r="E9" s="149"/>
      <c r="F9" s="149"/>
      <c r="G9" s="149"/>
      <c r="L9" s="149"/>
      <c r="M9" s="149"/>
    </row>
  </sheetData>
  <mergeCells count="4">
    <mergeCell ref="O2:S2"/>
    <mergeCell ref="B2:B3"/>
    <mergeCell ref="C2:I2"/>
    <mergeCell ref="J2:N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EEC6-99F5-4B56-B444-1BAF5C7090A4}">
  <dimension ref="B1:F16"/>
  <sheetViews>
    <sheetView tabSelected="1" workbookViewId="0"/>
  </sheetViews>
  <sheetFormatPr defaultRowHeight="15" x14ac:dyDescent="0.25"/>
  <cols>
    <col min="1" max="1" width="5.5703125" customWidth="1"/>
    <col min="2" max="2" width="14.42578125" customWidth="1"/>
    <col min="3" max="6" width="15" customWidth="1"/>
  </cols>
  <sheetData>
    <row r="1" spans="2:6" s="58" customFormat="1" ht="30.75" customHeight="1" thickBot="1" x14ac:dyDescent="0.3">
      <c r="B1" s="28" t="s">
        <v>103</v>
      </c>
    </row>
    <row r="2" spans="2:6" ht="26.45" customHeight="1" x14ac:dyDescent="0.25">
      <c r="B2" s="145" t="s">
        <v>9</v>
      </c>
      <c r="C2" s="141" t="s">
        <v>10</v>
      </c>
      <c r="D2" s="143" t="s">
        <v>107</v>
      </c>
      <c r="E2" s="139" t="s">
        <v>72</v>
      </c>
      <c r="F2" s="140"/>
    </row>
    <row r="3" spans="2:6" ht="19.149999999999999" customHeight="1" thickBot="1" x14ac:dyDescent="0.3">
      <c r="B3" s="146"/>
      <c r="C3" s="142"/>
      <c r="D3" s="144"/>
      <c r="E3" s="53" t="s">
        <v>10</v>
      </c>
      <c r="F3" s="54" t="s">
        <v>107</v>
      </c>
    </row>
    <row r="4" spans="2:6" x14ac:dyDescent="0.25">
      <c r="B4" s="61" t="s">
        <v>11</v>
      </c>
      <c r="C4" s="51">
        <v>4</v>
      </c>
      <c r="D4" s="52">
        <v>0</v>
      </c>
      <c r="E4" s="111">
        <f>+C4/$C$14*100</f>
        <v>0.5161290322580645</v>
      </c>
      <c r="F4" s="112">
        <f>+D4/$D$14*100</f>
        <v>0</v>
      </c>
    </row>
    <row r="5" spans="2:6" x14ac:dyDescent="0.25">
      <c r="B5" s="62" t="s">
        <v>12</v>
      </c>
      <c r="C5" s="16">
        <v>34</v>
      </c>
      <c r="D5" s="24">
        <v>11</v>
      </c>
      <c r="E5" s="40">
        <f>+C5/$C$14*100</f>
        <v>4.387096774193548</v>
      </c>
      <c r="F5" s="41">
        <f t="shared" ref="F5:F13" si="0">+D5/$D$14*100</f>
        <v>1.4193548387096775</v>
      </c>
    </row>
    <row r="6" spans="2:6" x14ac:dyDescent="0.25">
      <c r="B6" s="62" t="s">
        <v>13</v>
      </c>
      <c r="C6" s="16">
        <v>84</v>
      </c>
      <c r="D6" s="24">
        <v>49</v>
      </c>
      <c r="E6" s="40">
        <f t="shared" ref="E6:E13" si="1">+C6/$C$14*100</f>
        <v>10.838709677419354</v>
      </c>
      <c r="F6" s="41">
        <f t="shared" si="0"/>
        <v>6.3225806451612909</v>
      </c>
    </row>
    <row r="7" spans="2:6" x14ac:dyDescent="0.25">
      <c r="B7" s="62" t="s">
        <v>14</v>
      </c>
      <c r="C7" s="39">
        <v>138</v>
      </c>
      <c r="D7" s="44">
        <v>111</v>
      </c>
      <c r="E7" s="42">
        <f t="shared" si="1"/>
        <v>17.806451612903228</v>
      </c>
      <c r="F7" s="43">
        <f t="shared" si="0"/>
        <v>14.32258064516129</v>
      </c>
    </row>
    <row r="8" spans="2:6" x14ac:dyDescent="0.25">
      <c r="B8" s="62" t="s">
        <v>15</v>
      </c>
      <c r="C8" s="16">
        <v>150</v>
      </c>
      <c r="D8" s="24">
        <v>130</v>
      </c>
      <c r="E8" s="40">
        <f t="shared" si="1"/>
        <v>19.35483870967742</v>
      </c>
      <c r="F8" s="41">
        <f t="shared" si="0"/>
        <v>16.7741935483871</v>
      </c>
    </row>
    <row r="9" spans="2:6" x14ac:dyDescent="0.25">
      <c r="B9" s="62" t="s">
        <v>16</v>
      </c>
      <c r="C9" s="16">
        <v>132</v>
      </c>
      <c r="D9" s="24">
        <v>141</v>
      </c>
      <c r="E9" s="40">
        <f t="shared" si="1"/>
        <v>17.032258064516128</v>
      </c>
      <c r="F9" s="41">
        <f t="shared" si="0"/>
        <v>18.193548387096776</v>
      </c>
    </row>
    <row r="10" spans="2:6" x14ac:dyDescent="0.25">
      <c r="B10" s="62" t="s">
        <v>17</v>
      </c>
      <c r="C10" s="16">
        <v>96</v>
      </c>
      <c r="D10" s="24">
        <v>111</v>
      </c>
      <c r="E10" s="40">
        <f t="shared" si="1"/>
        <v>12.387096774193548</v>
      </c>
      <c r="F10" s="41">
        <f t="shared" si="0"/>
        <v>14.32258064516129</v>
      </c>
    </row>
    <row r="11" spans="2:6" x14ac:dyDescent="0.25">
      <c r="B11" s="62" t="s">
        <v>18</v>
      </c>
      <c r="C11" s="16">
        <v>67</v>
      </c>
      <c r="D11" s="24">
        <v>87</v>
      </c>
      <c r="E11" s="40">
        <f t="shared" si="1"/>
        <v>8.6451612903225818</v>
      </c>
      <c r="F11" s="41">
        <f t="shared" si="0"/>
        <v>11.225806451612904</v>
      </c>
    </row>
    <row r="12" spans="2:6" x14ac:dyDescent="0.25">
      <c r="B12" s="62" t="s">
        <v>19</v>
      </c>
      <c r="C12" s="16">
        <v>32</v>
      </c>
      <c r="D12" s="24">
        <v>49</v>
      </c>
      <c r="E12" s="40">
        <f t="shared" si="1"/>
        <v>4.129032258064516</v>
      </c>
      <c r="F12" s="41">
        <f t="shared" si="0"/>
        <v>6.3225806451612909</v>
      </c>
    </row>
    <row r="13" spans="2:6" ht="15.75" thickBot="1" x14ac:dyDescent="0.3">
      <c r="B13" s="63" t="s">
        <v>20</v>
      </c>
      <c r="C13" s="46">
        <v>38</v>
      </c>
      <c r="D13" s="47">
        <v>86</v>
      </c>
      <c r="E13" s="48">
        <f t="shared" si="1"/>
        <v>4.903225806451613</v>
      </c>
      <c r="F13" s="49">
        <f t="shared" si="0"/>
        <v>11.096774193548386</v>
      </c>
    </row>
    <row r="14" spans="2:6" s="18" customFormat="1" ht="26.45" customHeight="1" thickBot="1" x14ac:dyDescent="0.3">
      <c r="B14" s="50" t="s">
        <v>57</v>
      </c>
      <c r="C14" s="56">
        <f>+SUM(C4:C13)</f>
        <v>775</v>
      </c>
      <c r="D14" s="56">
        <f t="shared" ref="D14:F14" si="2">+SUM(D4:D13)</f>
        <v>775</v>
      </c>
      <c r="E14" s="123">
        <f t="shared" si="2"/>
        <v>100</v>
      </c>
      <c r="F14" s="124">
        <f t="shared" si="2"/>
        <v>100.00000000000001</v>
      </c>
    </row>
    <row r="15" spans="2:6" x14ac:dyDescent="0.25">
      <c r="B15" s="36"/>
      <c r="C15" s="37"/>
      <c r="D15" s="37"/>
      <c r="E15" s="37"/>
      <c r="F15" s="38"/>
    </row>
    <row r="16" spans="2:6" x14ac:dyDescent="0.25">
      <c r="B16" s="22" t="s">
        <v>88</v>
      </c>
      <c r="C16" s="2"/>
    </row>
  </sheetData>
  <mergeCells count="4">
    <mergeCell ref="E2:F2"/>
    <mergeCell ref="C2:C3"/>
    <mergeCell ref="D2:D3"/>
    <mergeCell ref="B2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SADRŽAJ TABELA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'SADRŽAJ TABELA'!_ftnref1</vt:lpstr>
      <vt:lpstr>Tabela_1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2024-04-29T11:09:18Z</dcterms:modified>
</cp:coreProperties>
</file>