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Sheet1" sheetId="1" r:id="rId1"/>
    <sheet name="Sheet2" sheetId="2" r:id="rId2"/>
  </sheets>
  <definedNames>
    <definedName name="_GoBack" localSheetId="1">'Sheet2'!#REF!</definedName>
    <definedName name="_Hlk339196045" localSheetId="0">'Sheet1'!#REF!</definedName>
  </definedNames>
  <calcPr fullCalcOnLoad="1"/>
</workbook>
</file>

<file path=xl/sharedStrings.xml><?xml version="1.0" encoding="utf-8"?>
<sst xmlns="http://schemas.openxmlformats.org/spreadsheetml/2006/main" count="113" uniqueCount="103">
  <si>
    <t>(3)=(1)+(2)</t>
  </si>
  <si>
    <t>(3) u %</t>
  </si>
  <si>
    <t>Budva</t>
  </si>
  <si>
    <t>Bar</t>
  </si>
  <si>
    <t>Tivat</t>
  </si>
  <si>
    <t>Cetinje</t>
  </si>
  <si>
    <t>Nikšić</t>
  </si>
  <si>
    <t>Herceg Novi</t>
  </si>
  <si>
    <t>Ulcinj</t>
  </si>
  <si>
    <t>Kotor</t>
  </si>
  <si>
    <t>Berane</t>
  </si>
  <si>
    <t>Pljevlja</t>
  </si>
  <si>
    <t>Danilovgrad</t>
  </si>
  <si>
    <t>Kosovo</t>
  </si>
  <si>
    <t>Japan</t>
  </si>
  <si>
    <t>Podgorica</t>
  </si>
  <si>
    <t>Bijelo Polje</t>
  </si>
  <si>
    <t>Island</t>
  </si>
  <si>
    <t>Malta</t>
  </si>
  <si>
    <t>Argentina</t>
  </si>
  <si>
    <t>Brazil</t>
  </si>
  <si>
    <t>Plav</t>
  </si>
  <si>
    <t>Andrijevica</t>
  </si>
  <si>
    <t>Mojkovac</t>
  </si>
  <si>
    <t>(1)</t>
  </si>
  <si>
    <t>(2)</t>
  </si>
  <si>
    <t>Gusinje</t>
  </si>
  <si>
    <r>
      <t>[1]</t>
    </r>
    <r>
      <rPr>
        <i/>
        <sz val="9"/>
        <color indexed="8"/>
        <rFont val="Arial"/>
        <family val="2"/>
      </rPr>
      <t xml:space="preserve"> </t>
    </r>
    <r>
      <rPr>
        <i/>
        <sz val="8.5"/>
        <color indexed="8"/>
        <rFont val="Arial"/>
        <family val="2"/>
      </rPr>
      <t xml:space="preserve">The primary source of data for the calculation of tourist arrivals and overnights in individual accommodation, is the so-called "private accommodation" means data from Local Tourism Organizations in accordance with the Law on Tourist Organizations Official Gazette of Montenegro ", No. 073/10 of 10.12.2010, 040/11 of 08.08.2011, 045/14 of 24.10.2014, 042/17 of 30.06.2017, 027/19 of 17.05.2019) Non-registered tourists are not the subject of survey.  </t>
    </r>
  </si>
  <si>
    <t>Municipality</t>
  </si>
  <si>
    <t>Arrivals of tourists</t>
  </si>
  <si>
    <t>Overnight stays of tourists</t>
  </si>
  <si>
    <t>Foreign</t>
  </si>
  <si>
    <t>Domestic</t>
  </si>
  <si>
    <t>Total</t>
  </si>
  <si>
    <t>Structure</t>
  </si>
  <si>
    <t>Country</t>
  </si>
  <si>
    <t>Arrivals</t>
  </si>
  <si>
    <t>Structure, in %</t>
  </si>
  <si>
    <t>Overnight stays</t>
  </si>
  <si>
    <t>Foreign tourists</t>
  </si>
  <si>
    <t>Europe</t>
  </si>
  <si>
    <t>Albania</t>
  </si>
  <si>
    <t>Austria</t>
  </si>
  <si>
    <t>Belgium</t>
  </si>
  <si>
    <t>Belarus</t>
  </si>
  <si>
    <t>Bosnia and Herzegovina</t>
  </si>
  <si>
    <t>Bulgaria</t>
  </si>
  <si>
    <t>Czech Republic</t>
  </si>
  <si>
    <t>Denmark</t>
  </si>
  <si>
    <t>Estonia</t>
  </si>
  <si>
    <t>Finland</t>
  </si>
  <si>
    <t>France</t>
  </si>
  <si>
    <t>Greece</t>
  </si>
  <si>
    <t>Netherlands</t>
  </si>
  <si>
    <t>Croatia</t>
  </si>
  <si>
    <t>Ireland</t>
  </si>
  <si>
    <t>Italy</t>
  </si>
  <si>
    <t>Cyprus</t>
  </si>
  <si>
    <t>Latvia</t>
  </si>
  <si>
    <t>Lithuania</t>
  </si>
  <si>
    <t>Luxembourg</t>
  </si>
  <si>
    <t>Hungary</t>
  </si>
  <si>
    <t>Republic of North Macedonia</t>
  </si>
  <si>
    <t>Norway</t>
  </si>
  <si>
    <t>Germany</t>
  </si>
  <si>
    <t>Poland</t>
  </si>
  <si>
    <t>Portugal</t>
  </si>
  <si>
    <t>Romania</t>
  </si>
  <si>
    <t>Russian Federation</t>
  </si>
  <si>
    <t>Slovakia</t>
  </si>
  <si>
    <t>Slovenia</t>
  </si>
  <si>
    <t>Serbia</t>
  </si>
  <si>
    <t>Spain</t>
  </si>
  <si>
    <t>Switzerland (including Liechtenstein)</t>
  </si>
  <si>
    <t>Sweden</t>
  </si>
  <si>
    <t>Turkey</t>
  </si>
  <si>
    <t>Ukraine</t>
  </si>
  <si>
    <t>United Kingdom</t>
  </si>
  <si>
    <t>Other European countries</t>
  </si>
  <si>
    <t>Non-European countries</t>
  </si>
  <si>
    <t>South Africa</t>
  </si>
  <si>
    <t>Other African countries</t>
  </si>
  <si>
    <t>Canada</t>
  </si>
  <si>
    <t>USA</t>
  </si>
  <si>
    <t>Other North American countries</t>
  </si>
  <si>
    <t>Chile</t>
  </si>
  <si>
    <t>Other Central or South American countries</t>
  </si>
  <si>
    <t>China (including Hong Kong)</t>
  </si>
  <si>
    <t>Republic of Korea</t>
  </si>
  <si>
    <t>Israel</t>
  </si>
  <si>
    <t>India</t>
  </si>
  <si>
    <t>Azerbaijan</t>
  </si>
  <si>
    <t>Other Asian countries</t>
  </si>
  <si>
    <t>Australia</t>
  </si>
  <si>
    <t>New Zealand</t>
  </si>
  <si>
    <t>Oceania and other territories</t>
  </si>
  <si>
    <t>United Arab Emirates</t>
  </si>
  <si>
    <t>Kolasin</t>
  </si>
  <si>
    <t>Rozaje</t>
  </si>
  <si>
    <t>Zabljak</t>
  </si>
  <si>
    <t>Savnik</t>
  </si>
  <si>
    <t>Table 2 Arrivals and overnight stays of foreign tourists in individual accommodation by country of residence, 2023</t>
  </si>
  <si>
    <r>
      <t>Table 1 Arrivals and overnight stays of tourists in individual accommodation by municipalities, 2023</t>
    </r>
    <r>
      <rPr>
        <b/>
        <sz val="10"/>
        <color indexed="8"/>
        <rFont val="Calibri"/>
        <family val="2"/>
      </rPr>
      <t>⁽¹⁾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</si>
</sst>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#,##0.0"/>
    <numFmt numFmtId="185" formatCode="#,##0.000"/>
    <numFmt numFmtId="186" formatCode="0.00000000"/>
    <numFmt numFmtId="187" formatCode="[$-409]dddd\,\ mmmm\ 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8.5"/>
      <color indexed="8"/>
      <name val="Arial"/>
      <family val="2"/>
    </font>
    <font>
      <b/>
      <sz val="8.5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8.5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4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Border="1" applyAlignment="1">
      <alignment horizontal="left" indent="1"/>
    </xf>
    <xf numFmtId="0" fontId="54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0" borderId="10" xfId="0" applyFont="1" applyBorder="1" applyAlignment="1" quotePrefix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 quotePrefix="1">
      <alignment horizontal="center" vertical="center"/>
    </xf>
    <xf numFmtId="0" fontId="50" fillId="0" borderId="0" xfId="0" applyFont="1" applyAlignment="1">
      <alignment/>
    </xf>
    <xf numFmtId="3" fontId="2" fillId="0" borderId="13" xfId="0" applyNumberFormat="1" applyFont="1" applyBorder="1" applyAlignment="1">
      <alignment horizontal="left" vertical="center"/>
    </xf>
    <xf numFmtId="3" fontId="52" fillId="0" borderId="14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/>
    </xf>
    <xf numFmtId="0" fontId="2" fillId="0" borderId="15" xfId="0" applyFont="1" applyFill="1" applyBorder="1" applyAlignment="1">
      <alignment/>
    </xf>
    <xf numFmtId="3" fontId="54" fillId="0" borderId="0" xfId="0" applyNumberFormat="1" applyFont="1" applyBorder="1" applyAlignment="1">
      <alignment/>
    </xf>
    <xf numFmtId="3" fontId="54" fillId="0" borderId="16" xfId="0" applyNumberFormat="1" applyFont="1" applyBorder="1" applyAlignment="1">
      <alignment horizontal="center" vertical="center"/>
    </xf>
    <xf numFmtId="0" fontId="3" fillId="0" borderId="13" xfId="66" applyFont="1" applyBorder="1">
      <alignment/>
      <protection/>
    </xf>
    <xf numFmtId="0" fontId="3" fillId="0" borderId="14" xfId="66" applyFont="1" applyBorder="1">
      <alignment/>
      <protection/>
    </xf>
    <xf numFmtId="0" fontId="5" fillId="0" borderId="14" xfId="66" applyFont="1" applyBorder="1">
      <alignment/>
      <protection/>
    </xf>
    <xf numFmtId="0" fontId="5" fillId="0" borderId="17" xfId="66" applyFont="1" applyBorder="1">
      <alignment/>
      <protection/>
    </xf>
    <xf numFmtId="0" fontId="55" fillId="0" borderId="0" xfId="0" applyFont="1" applyFill="1" applyBorder="1" applyAlignment="1">
      <alignment horizontal="left" vertical="center" inden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/>
    </xf>
    <xf numFmtId="0" fontId="54" fillId="0" borderId="20" xfId="0" applyFont="1" applyBorder="1" applyAlignment="1">
      <alignment horizontal="right" vertical="center"/>
    </xf>
    <xf numFmtId="0" fontId="52" fillId="0" borderId="0" xfId="0" applyFont="1" applyAlignment="1">
      <alignment horizontal="right"/>
    </xf>
    <xf numFmtId="0" fontId="54" fillId="33" borderId="20" xfId="0" applyFont="1" applyFill="1" applyBorder="1" applyAlignment="1">
      <alignment horizontal="right" vertical="center" wrapText="1"/>
    </xf>
    <xf numFmtId="0" fontId="5" fillId="0" borderId="0" xfId="66" applyFont="1" applyBorder="1">
      <alignment/>
      <protection/>
    </xf>
    <xf numFmtId="3" fontId="5" fillId="0" borderId="0" xfId="66" applyNumberFormat="1" applyFont="1" applyBorder="1">
      <alignment/>
      <protection/>
    </xf>
    <xf numFmtId="184" fontId="52" fillId="0" borderId="0" xfId="0" applyNumberFormat="1" applyFont="1" applyBorder="1" applyAlignment="1">
      <alignment horizontal="right"/>
    </xf>
    <xf numFmtId="178" fontId="52" fillId="0" borderId="0" xfId="0" applyNumberFormat="1" applyFont="1" applyBorder="1" applyAlignment="1">
      <alignment horizontal="right"/>
    </xf>
    <xf numFmtId="3" fontId="54" fillId="33" borderId="16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/>
    </xf>
    <xf numFmtId="178" fontId="54" fillId="0" borderId="22" xfId="0" applyNumberFormat="1" applyFont="1" applyFill="1" applyBorder="1" applyAlignment="1">
      <alignment/>
    </xf>
    <xf numFmtId="178" fontId="54" fillId="0" borderId="23" xfId="0" applyNumberFormat="1" applyFont="1" applyFill="1" applyBorder="1" applyAlignment="1">
      <alignment/>
    </xf>
    <xf numFmtId="184" fontId="2" fillId="0" borderId="24" xfId="0" applyNumberFormat="1" applyFont="1" applyBorder="1" applyAlignment="1">
      <alignment horizontal="right" vertical="center"/>
    </xf>
    <xf numFmtId="178" fontId="54" fillId="0" borderId="22" xfId="0" applyNumberFormat="1" applyFont="1" applyBorder="1" applyAlignment="1">
      <alignment/>
    </xf>
    <xf numFmtId="178" fontId="54" fillId="0" borderId="23" xfId="0" applyNumberFormat="1" applyFont="1" applyBorder="1" applyAlignment="1">
      <alignment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184" fontId="2" fillId="0" borderId="24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3" fontId="3" fillId="0" borderId="28" xfId="66" applyNumberFormat="1" applyFont="1" applyFill="1" applyBorder="1">
      <alignment/>
      <protection/>
    </xf>
    <xf numFmtId="3" fontId="3" fillId="0" borderId="29" xfId="66" applyNumberFormat="1" applyFont="1" applyFill="1" applyBorder="1">
      <alignment/>
      <protection/>
    </xf>
    <xf numFmtId="3" fontId="3" fillId="0" borderId="30" xfId="66" applyNumberFormat="1" applyFont="1" applyFill="1" applyBorder="1">
      <alignment/>
      <protection/>
    </xf>
    <xf numFmtId="3" fontId="3" fillId="0" borderId="31" xfId="66" applyNumberFormat="1" applyFont="1" applyFill="1" applyBorder="1">
      <alignment/>
      <protection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3" fontId="52" fillId="0" borderId="28" xfId="0" applyNumberFormat="1" applyFont="1" applyFill="1" applyBorder="1" applyAlignment="1">
      <alignment horizontal="right" vertical="center"/>
    </xf>
    <xf numFmtId="3" fontId="52" fillId="0" borderId="36" xfId="0" applyNumberFormat="1" applyFont="1" applyFill="1" applyBorder="1" applyAlignment="1">
      <alignment horizontal="right" vertical="center"/>
    </xf>
    <xf numFmtId="184" fontId="52" fillId="0" borderId="23" xfId="0" applyNumberFormat="1" applyFont="1" applyFill="1" applyBorder="1" applyAlignment="1">
      <alignment horizontal="right" vertical="center"/>
    </xf>
    <xf numFmtId="3" fontId="52" fillId="0" borderId="31" xfId="0" applyNumberFormat="1" applyFont="1" applyFill="1" applyBorder="1" applyAlignment="1">
      <alignment horizontal="right" vertical="center"/>
    </xf>
    <xf numFmtId="184" fontId="52" fillId="0" borderId="31" xfId="0" applyNumberFormat="1" applyFont="1" applyFill="1" applyBorder="1" applyAlignment="1">
      <alignment horizontal="right" vertical="center"/>
    </xf>
    <xf numFmtId="3" fontId="52" fillId="0" borderId="37" xfId="0" applyNumberFormat="1" applyFont="1" applyFill="1" applyBorder="1" applyAlignment="1">
      <alignment horizontal="right" vertical="center"/>
    </xf>
    <xf numFmtId="3" fontId="52" fillId="0" borderId="10" xfId="0" applyNumberFormat="1" applyFont="1" applyFill="1" applyBorder="1" applyAlignment="1">
      <alignment horizontal="right" vertical="center"/>
    </xf>
    <xf numFmtId="184" fontId="52" fillId="0" borderId="11" xfId="0" applyNumberFormat="1" applyFont="1" applyFill="1" applyBorder="1" applyAlignment="1">
      <alignment horizontal="right" vertical="center"/>
    </xf>
    <xf numFmtId="3" fontId="52" fillId="0" borderId="12" xfId="0" applyNumberFormat="1" applyFont="1" applyFill="1" applyBorder="1" applyAlignment="1">
      <alignment horizontal="right" vertical="center"/>
    </xf>
    <xf numFmtId="3" fontId="5" fillId="0" borderId="28" xfId="66" applyNumberFormat="1" applyFont="1" applyFill="1" applyBorder="1">
      <alignment/>
      <protection/>
    </xf>
    <xf numFmtId="178" fontId="52" fillId="0" borderId="23" xfId="0" applyNumberFormat="1" applyFont="1" applyFill="1" applyBorder="1" applyAlignment="1">
      <alignment/>
    </xf>
    <xf numFmtId="3" fontId="5" fillId="0" borderId="31" xfId="66" applyNumberFormat="1" applyFont="1" applyFill="1" applyBorder="1">
      <alignment/>
      <protection/>
    </xf>
    <xf numFmtId="3" fontId="5" fillId="0" borderId="37" xfId="66" applyNumberFormat="1" applyFont="1" applyFill="1" applyBorder="1">
      <alignment/>
      <protection/>
    </xf>
    <xf numFmtId="178" fontId="52" fillId="0" borderId="11" xfId="0" applyNumberFormat="1" applyFont="1" applyFill="1" applyBorder="1" applyAlignment="1">
      <alignment/>
    </xf>
    <xf numFmtId="3" fontId="5" fillId="0" borderId="12" xfId="66" applyNumberFormat="1" applyFont="1" applyFill="1" applyBorder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18.00390625" style="0" customWidth="1"/>
    <col min="2" max="3" width="10.7109375" style="0" customWidth="1"/>
    <col min="4" max="4" width="13.421875" style="0" customWidth="1"/>
    <col min="5" max="5" width="10.7109375" style="0" customWidth="1"/>
    <col min="6" max="6" width="12.57421875" style="0" customWidth="1"/>
    <col min="7" max="7" width="10.7109375" style="0" customWidth="1"/>
    <col min="8" max="8" width="13.28125" style="0" customWidth="1"/>
    <col min="9" max="9" width="10.7109375" style="0" customWidth="1"/>
  </cols>
  <sheetData>
    <row r="1" spans="1:21" ht="15">
      <c r="A1" s="7" t="s">
        <v>102</v>
      </c>
      <c r="B1" s="8"/>
      <c r="C1" s="8"/>
      <c r="D1" s="8"/>
      <c r="E1" s="8"/>
      <c r="F1" s="8"/>
      <c r="G1" s="8"/>
      <c r="H1" s="8"/>
      <c r="I1" s="8"/>
      <c r="J1" s="9"/>
      <c r="L1" s="7"/>
      <c r="M1" s="8"/>
      <c r="N1" s="8"/>
      <c r="O1" s="8"/>
      <c r="P1" s="8"/>
      <c r="Q1" s="8"/>
      <c r="R1" s="8"/>
      <c r="S1" s="8"/>
      <c r="T1" s="8"/>
      <c r="U1" s="8"/>
    </row>
    <row r="2" spans="1:9" ht="15.75" thickBot="1">
      <c r="A2" s="7"/>
      <c r="B2" s="8"/>
      <c r="C2" s="8"/>
      <c r="D2" s="8"/>
      <c r="E2" s="8"/>
      <c r="F2" s="8"/>
      <c r="G2" s="8"/>
      <c r="H2" s="8"/>
      <c r="I2" s="8"/>
    </row>
    <row r="3" spans="1:9" ht="15.75" customHeight="1" thickBot="1">
      <c r="A3" s="58" t="s">
        <v>28</v>
      </c>
      <c r="B3" s="52" t="s">
        <v>29</v>
      </c>
      <c r="C3" s="53"/>
      <c r="D3" s="53"/>
      <c r="E3" s="54"/>
      <c r="F3" s="55" t="s">
        <v>30</v>
      </c>
      <c r="G3" s="56"/>
      <c r="H3" s="56"/>
      <c r="I3" s="57"/>
    </row>
    <row r="4" spans="1:9" ht="15.75" thickBot="1">
      <c r="A4" s="59"/>
      <c r="B4" s="26" t="s">
        <v>31</v>
      </c>
      <c r="C4" s="27" t="s">
        <v>32</v>
      </c>
      <c r="D4" s="27" t="s">
        <v>33</v>
      </c>
      <c r="E4" s="28" t="s">
        <v>34</v>
      </c>
      <c r="F4" s="27" t="s">
        <v>31</v>
      </c>
      <c r="G4" s="27" t="s">
        <v>32</v>
      </c>
      <c r="H4" s="27" t="s">
        <v>33</v>
      </c>
      <c r="I4" s="28" t="s">
        <v>34</v>
      </c>
    </row>
    <row r="5" spans="1:9" ht="15.75" thickBot="1">
      <c r="A5" s="60"/>
      <c r="B5" s="13" t="s">
        <v>24</v>
      </c>
      <c r="C5" s="10" t="s">
        <v>25</v>
      </c>
      <c r="D5" s="11" t="s">
        <v>0</v>
      </c>
      <c r="E5" s="12" t="s">
        <v>1</v>
      </c>
      <c r="F5" s="13" t="s">
        <v>24</v>
      </c>
      <c r="G5" s="10" t="s">
        <v>25</v>
      </c>
      <c r="H5" s="11" t="s">
        <v>0</v>
      </c>
      <c r="I5" s="12" t="s">
        <v>1</v>
      </c>
    </row>
    <row r="6" spans="1:20" ht="15">
      <c r="A6" s="15" t="s">
        <v>33</v>
      </c>
      <c r="B6" s="44">
        <v>1168978</v>
      </c>
      <c r="C6" s="45">
        <v>8182</v>
      </c>
      <c r="D6" s="45">
        <v>1177160</v>
      </c>
      <c r="E6" s="46">
        <v>100</v>
      </c>
      <c r="F6" s="47">
        <v>11218530</v>
      </c>
      <c r="G6" s="45">
        <v>45768</v>
      </c>
      <c r="H6" s="45">
        <v>11264298</v>
      </c>
      <c r="I6" s="41">
        <f>H6/H6*100</f>
        <v>100</v>
      </c>
      <c r="L6" s="7"/>
      <c r="M6" s="8"/>
      <c r="N6" s="8"/>
      <c r="O6" s="8"/>
      <c r="P6" s="8"/>
      <c r="Q6" s="8"/>
      <c r="R6" s="8"/>
      <c r="S6" s="8"/>
      <c r="T6" s="8"/>
    </row>
    <row r="7" spans="1:18" ht="15">
      <c r="A7" s="16" t="s">
        <v>22</v>
      </c>
      <c r="B7" s="62">
        <v>149</v>
      </c>
      <c r="C7" s="63">
        <v>1</v>
      </c>
      <c r="D7" s="63">
        <v>150</v>
      </c>
      <c r="E7" s="64">
        <f>D7/D6*100</f>
        <v>0.012742532875734819</v>
      </c>
      <c r="F7" s="65">
        <v>2056</v>
      </c>
      <c r="G7" s="63">
        <v>29</v>
      </c>
      <c r="H7" s="63">
        <v>2085</v>
      </c>
      <c r="I7" s="64">
        <f>H7/H6*100</f>
        <v>0.018509808600589223</v>
      </c>
      <c r="L7" s="2"/>
      <c r="M7" s="4"/>
      <c r="N7" s="1"/>
      <c r="P7" s="1"/>
      <c r="Q7" s="1"/>
      <c r="R7" s="1"/>
    </row>
    <row r="8" spans="1:18" ht="15">
      <c r="A8" s="16" t="s">
        <v>3</v>
      </c>
      <c r="B8" s="62">
        <v>161008</v>
      </c>
      <c r="C8" s="63">
        <v>452</v>
      </c>
      <c r="D8" s="63">
        <v>161460</v>
      </c>
      <c r="E8" s="64">
        <f>D8/D6*100</f>
        <v>13.71606238744096</v>
      </c>
      <c r="F8" s="65">
        <v>1900484</v>
      </c>
      <c r="G8" s="63">
        <v>2376</v>
      </c>
      <c r="H8" s="63">
        <v>1902860</v>
      </c>
      <c r="I8" s="64">
        <f>H8/H6*100</f>
        <v>16.892841435835592</v>
      </c>
      <c r="L8" s="2"/>
      <c r="M8" s="4"/>
      <c r="N8" s="1"/>
      <c r="P8" s="1"/>
      <c r="Q8" s="1"/>
      <c r="R8" s="1"/>
    </row>
    <row r="9" spans="1:18" ht="15">
      <c r="A9" s="16" t="s">
        <v>10</v>
      </c>
      <c r="B9" s="62">
        <v>204</v>
      </c>
      <c r="C9" s="63">
        <v>139</v>
      </c>
      <c r="D9" s="63">
        <v>343</v>
      </c>
      <c r="E9" s="64">
        <f>D9/D6*100</f>
        <v>0.02913792517584695</v>
      </c>
      <c r="F9" s="65">
        <v>267</v>
      </c>
      <c r="G9" s="63">
        <v>164</v>
      </c>
      <c r="H9" s="63">
        <v>431</v>
      </c>
      <c r="I9" s="64">
        <f>H9/H6*100</f>
        <v>0.003826248204726118</v>
      </c>
      <c r="L9" s="2"/>
      <c r="M9" s="4"/>
      <c r="N9" s="1"/>
      <c r="P9" s="1"/>
      <c r="Q9" s="1"/>
      <c r="R9" s="1"/>
    </row>
    <row r="10" spans="1:18" ht="15">
      <c r="A10" s="16" t="s">
        <v>16</v>
      </c>
      <c r="B10" s="62">
        <v>884</v>
      </c>
      <c r="C10" s="63">
        <v>0</v>
      </c>
      <c r="D10" s="63">
        <v>884</v>
      </c>
      <c r="E10" s="64">
        <f>D10/D6*100</f>
        <v>0.07509599374766388</v>
      </c>
      <c r="F10" s="65">
        <v>10822</v>
      </c>
      <c r="G10" s="63">
        <v>0</v>
      </c>
      <c r="H10" s="63">
        <v>10822</v>
      </c>
      <c r="I10" s="64">
        <f>H10/H6*100</f>
        <v>0.096073452602195</v>
      </c>
      <c r="L10" s="2"/>
      <c r="M10" s="4"/>
      <c r="N10" s="1"/>
      <c r="P10" s="1"/>
      <c r="Q10" s="1"/>
      <c r="R10" s="1"/>
    </row>
    <row r="11" spans="1:18" ht="15">
      <c r="A11" s="16" t="s">
        <v>2</v>
      </c>
      <c r="B11" s="62">
        <v>282742</v>
      </c>
      <c r="C11" s="63">
        <v>708</v>
      </c>
      <c r="D11" s="63">
        <v>283450</v>
      </c>
      <c r="E11" s="64">
        <f>D11/D6*100</f>
        <v>24.07913962418023</v>
      </c>
      <c r="F11" s="65">
        <v>3359361</v>
      </c>
      <c r="G11" s="63">
        <v>5783</v>
      </c>
      <c r="H11" s="63">
        <v>3365144</v>
      </c>
      <c r="I11" s="64">
        <f>H11/H6*100</f>
        <v>29.87442271147301</v>
      </c>
      <c r="L11" s="2"/>
      <c r="M11" s="4"/>
      <c r="N11" s="1"/>
      <c r="P11" s="1"/>
      <c r="Q11" s="1"/>
      <c r="R11" s="1"/>
    </row>
    <row r="12" spans="1:18" ht="15">
      <c r="A12" s="16" t="s">
        <v>5</v>
      </c>
      <c r="B12" s="62">
        <v>3780</v>
      </c>
      <c r="C12" s="63">
        <v>9</v>
      </c>
      <c r="D12" s="63">
        <v>3789</v>
      </c>
      <c r="E12" s="64">
        <f>D12/D6*100</f>
        <v>0.32187638044106154</v>
      </c>
      <c r="F12" s="65">
        <v>42378</v>
      </c>
      <c r="G12" s="63">
        <v>111</v>
      </c>
      <c r="H12" s="63">
        <v>42489</v>
      </c>
      <c r="I12" s="64">
        <f>H12/H6*100</f>
        <v>0.37720060318006504</v>
      </c>
      <c r="L12" s="2"/>
      <c r="M12" s="4"/>
      <c r="N12" s="1"/>
      <c r="P12" s="1"/>
      <c r="Q12" s="1"/>
      <c r="R12" s="1"/>
    </row>
    <row r="13" spans="1:18" ht="15">
      <c r="A13" s="16" t="s">
        <v>12</v>
      </c>
      <c r="B13" s="62">
        <v>1910</v>
      </c>
      <c r="C13" s="63">
        <v>2</v>
      </c>
      <c r="D13" s="63">
        <v>1912</v>
      </c>
      <c r="E13" s="64">
        <f>D13/D6*100</f>
        <v>0.16242481905603318</v>
      </c>
      <c r="F13" s="65">
        <v>33706</v>
      </c>
      <c r="G13" s="63">
        <v>38</v>
      </c>
      <c r="H13" s="63">
        <v>33744</v>
      </c>
      <c r="I13" s="64">
        <f>33744/H6*100</f>
        <v>0.29956593833011164</v>
      </c>
      <c r="L13" s="2"/>
      <c r="M13" s="4"/>
      <c r="N13" s="1"/>
      <c r="P13" s="1"/>
      <c r="Q13" s="1"/>
      <c r="R13" s="1"/>
    </row>
    <row r="14" spans="1:18" ht="15">
      <c r="A14" s="16" t="s">
        <v>26</v>
      </c>
      <c r="B14" s="62">
        <v>1160</v>
      </c>
      <c r="C14" s="63">
        <v>57</v>
      </c>
      <c r="D14" s="63">
        <v>1217</v>
      </c>
      <c r="E14" s="64">
        <f>D14/D6*100</f>
        <v>0.10338441673179517</v>
      </c>
      <c r="F14" s="65">
        <v>11023</v>
      </c>
      <c r="G14" s="63">
        <v>674</v>
      </c>
      <c r="H14" s="63">
        <v>11697</v>
      </c>
      <c r="I14" s="64">
        <f>11697/H6*100</f>
        <v>0.10384135789021207</v>
      </c>
      <c r="L14" s="2"/>
      <c r="M14" s="4"/>
      <c r="N14" s="1"/>
      <c r="P14" s="1"/>
      <c r="Q14" s="1"/>
      <c r="R14" s="1"/>
    </row>
    <row r="15" spans="1:18" ht="15">
      <c r="A15" s="16" t="s">
        <v>7</v>
      </c>
      <c r="B15" s="62">
        <v>205203</v>
      </c>
      <c r="C15" s="63">
        <v>441</v>
      </c>
      <c r="D15" s="63">
        <v>205644</v>
      </c>
      <c r="E15" s="64">
        <f>D15/D6*100</f>
        <v>17.469502871317406</v>
      </c>
      <c r="F15" s="65">
        <v>2170134</v>
      </c>
      <c r="G15" s="63">
        <v>2607</v>
      </c>
      <c r="H15" s="63">
        <v>2172741</v>
      </c>
      <c r="I15" s="64">
        <f>H15/H6*100</f>
        <v>19.2887386324474</v>
      </c>
      <c r="L15" s="2"/>
      <c r="M15" s="4"/>
      <c r="N15" s="1"/>
      <c r="P15" s="1"/>
      <c r="Q15" s="1"/>
      <c r="R15" s="1"/>
    </row>
    <row r="16" spans="1:18" ht="15">
      <c r="A16" s="16" t="s">
        <v>97</v>
      </c>
      <c r="B16" s="62">
        <v>8657</v>
      </c>
      <c r="C16" s="63">
        <v>300</v>
      </c>
      <c r="D16" s="63">
        <v>8957</v>
      </c>
      <c r="E16" s="64">
        <f>D16/D6*100</f>
        <v>0.7608991131197118</v>
      </c>
      <c r="F16" s="65">
        <v>45680</v>
      </c>
      <c r="G16" s="63">
        <v>997</v>
      </c>
      <c r="H16" s="63">
        <v>46677</v>
      </c>
      <c r="I16" s="64">
        <f>46677/H6*100</f>
        <v>0.41438001729002555</v>
      </c>
      <c r="L16" s="2"/>
      <c r="M16" s="4"/>
      <c r="N16" s="1"/>
      <c r="P16" s="1"/>
      <c r="Q16" s="1"/>
      <c r="R16" s="1"/>
    </row>
    <row r="17" spans="1:18" ht="15">
      <c r="A17" s="16" t="s">
        <v>9</v>
      </c>
      <c r="B17" s="62">
        <v>137793</v>
      </c>
      <c r="C17" s="63">
        <v>344</v>
      </c>
      <c r="D17" s="63">
        <v>138137</v>
      </c>
      <c r="E17" s="64">
        <f>D17/D6*100</f>
        <v>11.734768425702539</v>
      </c>
      <c r="F17" s="65">
        <v>1027867</v>
      </c>
      <c r="G17" s="63">
        <v>1685</v>
      </c>
      <c r="H17" s="63">
        <v>1029552</v>
      </c>
      <c r="I17" s="64">
        <f>1029552/H6*100</f>
        <v>9.139957057244047</v>
      </c>
      <c r="L17" s="2"/>
      <c r="M17" s="4"/>
      <c r="N17" s="1"/>
      <c r="P17" s="1"/>
      <c r="Q17" s="1"/>
      <c r="R17" s="1"/>
    </row>
    <row r="18" spans="1:18" ht="15">
      <c r="A18" s="16" t="s">
        <v>23</v>
      </c>
      <c r="B18" s="62">
        <v>3669</v>
      </c>
      <c r="C18" s="63">
        <v>9</v>
      </c>
      <c r="D18" s="63">
        <v>3678</v>
      </c>
      <c r="E18" s="64">
        <f>D18/D6*100</f>
        <v>0.3124469061130178</v>
      </c>
      <c r="F18" s="65">
        <v>10049</v>
      </c>
      <c r="G18" s="63">
        <v>67</v>
      </c>
      <c r="H18" s="63">
        <v>10116</v>
      </c>
      <c r="I18" s="64">
        <f>10116/H6*100</f>
        <v>0.08980586273552067</v>
      </c>
      <c r="L18" s="2"/>
      <c r="M18" s="4"/>
      <c r="N18" s="1"/>
      <c r="P18" s="1"/>
      <c r="Q18" s="1"/>
      <c r="R18" s="1"/>
    </row>
    <row r="19" spans="1:18" ht="15">
      <c r="A19" s="16" t="s">
        <v>6</v>
      </c>
      <c r="B19" s="62">
        <v>3355</v>
      </c>
      <c r="C19" s="63">
        <v>537</v>
      </c>
      <c r="D19" s="63">
        <v>3892</v>
      </c>
      <c r="E19" s="64">
        <f>D19/D6*100</f>
        <v>0.3306262530157328</v>
      </c>
      <c r="F19" s="65">
        <v>7529</v>
      </c>
      <c r="G19" s="63">
        <v>956</v>
      </c>
      <c r="H19" s="63">
        <v>8485</v>
      </c>
      <c r="I19" s="64">
        <f>8485/H6*100</f>
        <v>0.07532648727865687</v>
      </c>
      <c r="L19" s="2"/>
      <c r="M19" s="4"/>
      <c r="N19" s="1"/>
      <c r="P19" s="1"/>
      <c r="Q19" s="1"/>
      <c r="R19" s="1"/>
    </row>
    <row r="20" spans="1:18" ht="15">
      <c r="A20" s="16" t="s">
        <v>21</v>
      </c>
      <c r="B20" s="62">
        <v>664</v>
      </c>
      <c r="C20" s="63">
        <v>13</v>
      </c>
      <c r="D20" s="63">
        <v>677</v>
      </c>
      <c r="E20" s="64">
        <f>D20/D6*100</f>
        <v>0.05751129837914982</v>
      </c>
      <c r="F20" s="65">
        <v>9993</v>
      </c>
      <c r="G20" s="63">
        <v>155</v>
      </c>
      <c r="H20" s="63">
        <v>10148</v>
      </c>
      <c r="I20" s="64">
        <f>10148/H6*100</f>
        <v>0.090089946128911</v>
      </c>
      <c r="L20" s="2"/>
      <c r="M20" s="4"/>
      <c r="N20" s="1"/>
      <c r="P20" s="1"/>
      <c r="Q20" s="1"/>
      <c r="R20" s="1"/>
    </row>
    <row r="21" spans="1:18" ht="15">
      <c r="A21" s="16" t="s">
        <v>11</v>
      </c>
      <c r="B21" s="62">
        <v>1968</v>
      </c>
      <c r="C21" s="63">
        <v>779</v>
      </c>
      <c r="D21" s="63">
        <v>2747</v>
      </c>
      <c r="E21" s="64">
        <f>D21/D6*100</f>
        <v>0.2333582520642903</v>
      </c>
      <c r="F21" s="65">
        <v>9594</v>
      </c>
      <c r="G21" s="63">
        <v>4614</v>
      </c>
      <c r="H21" s="63">
        <v>14208</v>
      </c>
      <c r="I21" s="64">
        <f>14208/H6*100</f>
        <v>0.12613302666531018</v>
      </c>
      <c r="L21" s="2"/>
      <c r="M21" s="4"/>
      <c r="N21" s="1"/>
      <c r="P21" s="1"/>
      <c r="R21" s="1"/>
    </row>
    <row r="22" spans="1:18" ht="15">
      <c r="A22" s="16" t="s">
        <v>15</v>
      </c>
      <c r="B22" s="62">
        <v>9422</v>
      </c>
      <c r="C22" s="63">
        <v>913</v>
      </c>
      <c r="D22" s="63">
        <v>10335</v>
      </c>
      <c r="E22" s="64">
        <f>D22/D6*100</f>
        <v>0.877960515138129</v>
      </c>
      <c r="F22" s="65">
        <v>42266</v>
      </c>
      <c r="G22" s="63">
        <v>1296</v>
      </c>
      <c r="H22" s="63">
        <v>43562</v>
      </c>
      <c r="I22" s="64">
        <f>H22/H6*100</f>
        <v>0.38672627446468477</v>
      </c>
      <c r="L22" s="2"/>
      <c r="M22" s="4"/>
      <c r="N22" s="1"/>
      <c r="P22" s="1"/>
      <c r="Q22" s="1"/>
      <c r="R22" s="1"/>
    </row>
    <row r="23" spans="1:18" ht="15">
      <c r="A23" s="16" t="s">
        <v>98</v>
      </c>
      <c r="B23" s="62">
        <v>1387</v>
      </c>
      <c r="C23" s="63">
        <v>1126</v>
      </c>
      <c r="D23" s="63">
        <v>2513</v>
      </c>
      <c r="E23" s="64">
        <f>D23/D6*100</f>
        <v>0.21347990077814402</v>
      </c>
      <c r="F23" s="65">
        <v>14335</v>
      </c>
      <c r="G23" s="63">
        <v>13146</v>
      </c>
      <c r="H23" s="63">
        <v>27481</v>
      </c>
      <c r="I23" s="64">
        <f>27481/H6*100</f>
        <v>0.2439654916799964</v>
      </c>
      <c r="L23" s="2"/>
      <c r="M23" s="4"/>
      <c r="N23" s="1"/>
      <c r="P23" s="1"/>
      <c r="Q23" s="1"/>
      <c r="R23" s="1"/>
    </row>
    <row r="24" spans="1:18" ht="15">
      <c r="A24" s="16" t="s">
        <v>100</v>
      </c>
      <c r="B24" s="62">
        <v>2171</v>
      </c>
      <c r="C24" s="63">
        <v>12</v>
      </c>
      <c r="D24" s="63">
        <v>2183</v>
      </c>
      <c r="E24" s="64">
        <f>D24/D6*100</f>
        <v>0.1854463284515274</v>
      </c>
      <c r="F24" s="65">
        <v>8845</v>
      </c>
      <c r="G24" s="63">
        <v>155</v>
      </c>
      <c r="H24" s="63">
        <v>9000</v>
      </c>
      <c r="I24" s="64">
        <f>9000/H6*100</f>
        <v>0.07989845439103263</v>
      </c>
      <c r="L24" s="2"/>
      <c r="M24" s="4"/>
      <c r="N24" s="1"/>
      <c r="P24" s="1"/>
      <c r="Q24" s="1"/>
      <c r="R24" s="1"/>
    </row>
    <row r="25" spans="1:18" ht="15">
      <c r="A25" s="16" t="s">
        <v>4</v>
      </c>
      <c r="B25" s="62">
        <v>79159</v>
      </c>
      <c r="C25" s="63">
        <v>121</v>
      </c>
      <c r="D25" s="63">
        <v>79280</v>
      </c>
      <c r="E25" s="64">
        <f>D25/D6*100</f>
        <v>6.734853375921709</v>
      </c>
      <c r="F25" s="65">
        <v>1082116</v>
      </c>
      <c r="G25" s="63">
        <v>1411</v>
      </c>
      <c r="H25" s="63">
        <v>1083527</v>
      </c>
      <c r="I25" s="64">
        <f>1083527/H6*100</f>
        <v>9.619125843439157</v>
      </c>
      <c r="L25" s="2"/>
      <c r="M25" s="4"/>
      <c r="N25" s="1"/>
      <c r="P25" s="1"/>
      <c r="Q25" s="1"/>
      <c r="R25" s="1"/>
    </row>
    <row r="26" spans="1:18" ht="15">
      <c r="A26" s="16" t="s">
        <v>8</v>
      </c>
      <c r="B26" s="62">
        <v>246410</v>
      </c>
      <c r="C26" s="65">
        <v>1848</v>
      </c>
      <c r="D26" s="63">
        <v>248258</v>
      </c>
      <c r="E26" s="64">
        <f>D26/D6*100</f>
        <v>21.089571511094498</v>
      </c>
      <c r="F26" s="65">
        <v>1356179</v>
      </c>
      <c r="G26" s="63">
        <v>8531</v>
      </c>
      <c r="H26" s="63">
        <v>1364710</v>
      </c>
      <c r="I26" s="66">
        <f>1364710/H6*100</f>
        <v>12.115357743554014</v>
      </c>
      <c r="L26" s="2"/>
      <c r="M26" s="4"/>
      <c r="N26" s="1"/>
      <c r="P26" s="1"/>
      <c r="Q26" s="1"/>
      <c r="R26" s="1"/>
    </row>
    <row r="27" spans="1:18" ht="15.75" thickBot="1">
      <c r="A27" s="16" t="s">
        <v>99</v>
      </c>
      <c r="B27" s="67">
        <v>17283</v>
      </c>
      <c r="C27" s="68">
        <v>371</v>
      </c>
      <c r="D27" s="68">
        <v>17654</v>
      </c>
      <c r="E27" s="69">
        <f>D27/D6*100</f>
        <v>1.4997111692548166</v>
      </c>
      <c r="F27" s="70">
        <v>73846</v>
      </c>
      <c r="G27" s="68">
        <v>973</v>
      </c>
      <c r="H27" s="68">
        <v>74819</v>
      </c>
      <c r="I27" s="69">
        <f>H27/H6*100</f>
        <v>0.664213606564741</v>
      </c>
      <c r="L27" s="2"/>
      <c r="M27" s="4"/>
      <c r="N27" s="1"/>
      <c r="P27" s="1"/>
      <c r="Q27" s="1"/>
      <c r="R27" s="1"/>
    </row>
    <row r="29" spans="1:9" ht="77.25" customHeight="1">
      <c r="A29" s="61" t="s">
        <v>27</v>
      </c>
      <c r="B29" s="61"/>
      <c r="C29" s="61"/>
      <c r="D29" s="61"/>
      <c r="E29" s="61"/>
      <c r="F29" s="61"/>
      <c r="G29" s="61"/>
      <c r="H29" s="61"/>
      <c r="I29" s="61"/>
    </row>
    <row r="30" spans="1:9" ht="15">
      <c r="A30" s="25"/>
      <c r="E30" s="3"/>
      <c r="I30" s="2"/>
    </row>
  </sheetData>
  <sheetProtection/>
  <mergeCells count="4">
    <mergeCell ref="B3:E3"/>
    <mergeCell ref="F3:I3"/>
    <mergeCell ref="A3:A5"/>
    <mergeCell ref="A29:I2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45" sqref="I45"/>
    </sheetView>
  </sheetViews>
  <sheetFormatPr defaultColWidth="9.140625" defaultRowHeight="15"/>
  <cols>
    <col min="1" max="1" width="35.28125" style="5" customWidth="1"/>
    <col min="2" max="2" width="12.7109375" style="6" customWidth="1"/>
    <col min="3" max="3" width="13.57421875" style="31" customWidth="1"/>
    <col min="4" max="4" width="13.57421875" style="6" customWidth="1"/>
    <col min="5" max="5" width="13.57421875" style="31" customWidth="1"/>
    <col min="6" max="6" width="9.140625" style="9" customWidth="1"/>
  </cols>
  <sheetData>
    <row r="1" spans="1:15" ht="15">
      <c r="A1" s="7" t="s">
        <v>101</v>
      </c>
      <c r="B1" s="19"/>
      <c r="C1" s="29"/>
      <c r="D1" s="19"/>
      <c r="E1" s="29"/>
      <c r="J1" s="7"/>
      <c r="K1" s="19"/>
      <c r="L1" s="29"/>
      <c r="M1" s="19"/>
      <c r="N1" s="29"/>
      <c r="O1" s="9"/>
    </row>
    <row r="2" spans="1:5" ht="15.75" thickBot="1">
      <c r="A2" s="7"/>
      <c r="B2" s="19"/>
      <c r="C2" s="29"/>
      <c r="D2" s="19"/>
      <c r="E2" s="29"/>
    </row>
    <row r="3" spans="1:5" ht="15.75" thickBot="1">
      <c r="A3" s="18" t="s">
        <v>35</v>
      </c>
      <c r="B3" s="37" t="s">
        <v>36</v>
      </c>
      <c r="C3" s="30" t="s">
        <v>37</v>
      </c>
      <c r="D3" s="20" t="s">
        <v>38</v>
      </c>
      <c r="E3" s="32" t="s">
        <v>37</v>
      </c>
    </row>
    <row r="4" spans="1:6" s="14" customFormat="1" ht="15">
      <c r="A4" s="21" t="s">
        <v>39</v>
      </c>
      <c r="B4" s="49">
        <v>1168978</v>
      </c>
      <c r="C4" s="39">
        <v>100</v>
      </c>
      <c r="D4" s="50">
        <v>11218530</v>
      </c>
      <c r="E4" s="42">
        <v>100</v>
      </c>
      <c r="F4" s="17"/>
    </row>
    <row r="5" spans="1:6" s="14" customFormat="1" ht="15">
      <c r="A5" s="22" t="s">
        <v>40</v>
      </c>
      <c r="B5" s="48">
        <v>1115398</v>
      </c>
      <c r="C5" s="40">
        <f>B5/B4*100</f>
        <v>95.41650912164302</v>
      </c>
      <c r="D5" s="51">
        <v>10757030</v>
      </c>
      <c r="E5" s="43">
        <f>D5/D4*100</f>
        <v>95.88627030457644</v>
      </c>
      <c r="F5" s="17"/>
    </row>
    <row r="6" spans="1:5" ht="15">
      <c r="A6" s="23" t="s">
        <v>41</v>
      </c>
      <c r="B6" s="71">
        <v>15333</v>
      </c>
      <c r="C6" s="72">
        <f>B6/B4*100</f>
        <v>1.3116585598702455</v>
      </c>
      <c r="D6" s="73">
        <v>110089</v>
      </c>
      <c r="E6" s="72">
        <f>D6/D4*100</f>
        <v>0.9813139511148073</v>
      </c>
    </row>
    <row r="7" spans="1:14" ht="15">
      <c r="A7" s="23" t="s">
        <v>42</v>
      </c>
      <c r="B7" s="71">
        <v>9081</v>
      </c>
      <c r="C7" s="72">
        <f>B7/B4*100</f>
        <v>0.7768324125860367</v>
      </c>
      <c r="D7" s="73">
        <v>61423</v>
      </c>
      <c r="E7" s="72">
        <f>D7/D4*100</f>
        <v>0.5475138008277377</v>
      </c>
      <c r="I7" s="7"/>
      <c r="J7" s="19"/>
      <c r="K7" s="29"/>
      <c r="L7" s="19"/>
      <c r="M7" s="29"/>
      <c r="N7" s="9"/>
    </row>
    <row r="8" spans="1:5" ht="15">
      <c r="A8" s="23" t="s">
        <v>43</v>
      </c>
      <c r="B8" s="71">
        <v>6865</v>
      </c>
      <c r="C8" s="72">
        <f>B8/B4*100</f>
        <v>0.5872651153400662</v>
      </c>
      <c r="D8" s="73">
        <v>33885</v>
      </c>
      <c r="E8" s="72">
        <f>D8/D4*100</f>
        <v>0.3020449203237857</v>
      </c>
    </row>
    <row r="9" spans="1:5" ht="15">
      <c r="A9" s="23" t="s">
        <v>44</v>
      </c>
      <c r="B9" s="71">
        <v>7387</v>
      </c>
      <c r="C9" s="72">
        <f>B9/B4*100</f>
        <v>0.6319195057563103</v>
      </c>
      <c r="D9" s="73">
        <v>93772</v>
      </c>
      <c r="E9" s="72">
        <f>D9/D4*100</f>
        <v>0.8358670877557042</v>
      </c>
    </row>
    <row r="10" spans="1:5" ht="15">
      <c r="A10" s="23" t="s">
        <v>45</v>
      </c>
      <c r="B10" s="71">
        <v>156979</v>
      </c>
      <c r="C10" s="72">
        <f>B10/B4*100</f>
        <v>13.42873860757003</v>
      </c>
      <c r="D10" s="73">
        <v>1058187</v>
      </c>
      <c r="E10" s="72">
        <f>D10/D4*100</f>
        <v>9.432492492331884</v>
      </c>
    </row>
    <row r="11" spans="1:12" ht="15">
      <c r="A11" s="23" t="s">
        <v>46</v>
      </c>
      <c r="B11" s="71">
        <v>2162</v>
      </c>
      <c r="C11" s="72">
        <f>B11/B4*100</f>
        <v>0.18494787754773828</v>
      </c>
      <c r="D11" s="73">
        <v>13339</v>
      </c>
      <c r="E11" s="72">
        <f>D11/D4*100</f>
        <v>0.1189014960070526</v>
      </c>
      <c r="G11" s="1"/>
      <c r="H11" s="1"/>
      <c r="I11" s="1"/>
      <c r="J11" s="1"/>
      <c r="K11" s="1"/>
      <c r="L11" s="1"/>
    </row>
    <row r="12" spans="1:5" ht="15">
      <c r="A12" s="23" t="s">
        <v>47</v>
      </c>
      <c r="B12" s="71">
        <v>8415</v>
      </c>
      <c r="C12" s="72">
        <f>B12/B4*100</f>
        <v>0.7198595696411738</v>
      </c>
      <c r="D12" s="73">
        <v>52474</v>
      </c>
      <c r="E12" s="72">
        <f>D12/D4*100</f>
        <v>0.46774399141420486</v>
      </c>
    </row>
    <row r="13" spans="1:5" ht="15">
      <c r="A13" s="23" t="s">
        <v>48</v>
      </c>
      <c r="B13" s="71">
        <v>2931</v>
      </c>
      <c r="C13" s="72">
        <f>B13/B4*100</f>
        <v>0.2507318358429329</v>
      </c>
      <c r="D13" s="73">
        <v>19112</v>
      </c>
      <c r="E13" s="72">
        <f>D13/D4*100</f>
        <v>0.170361000951105</v>
      </c>
    </row>
    <row r="14" spans="1:5" ht="15">
      <c r="A14" s="23" t="s">
        <v>49</v>
      </c>
      <c r="B14" s="71">
        <v>2690</v>
      </c>
      <c r="C14" s="72">
        <f>B14/B4*100</f>
        <v>0.23011553681934133</v>
      </c>
      <c r="D14" s="73">
        <v>24235</v>
      </c>
      <c r="E14" s="72">
        <f>D14/D4*100</f>
        <v>0.2160265204086453</v>
      </c>
    </row>
    <row r="15" spans="1:5" ht="15">
      <c r="A15" s="23" t="s">
        <v>50</v>
      </c>
      <c r="B15" s="71">
        <v>3488</v>
      </c>
      <c r="C15" s="72">
        <f>B15/B4*100</f>
        <v>0.2983802945821051</v>
      </c>
      <c r="D15" s="73">
        <v>19490</v>
      </c>
      <c r="E15" s="72">
        <f>D15/D4*100</f>
        <v>0.1737304263571074</v>
      </c>
    </row>
    <row r="16" spans="1:5" ht="15">
      <c r="A16" s="23" t="s">
        <v>51</v>
      </c>
      <c r="B16" s="71">
        <v>18739</v>
      </c>
      <c r="C16" s="72">
        <f>B16/B4*100</f>
        <v>1.6030241800957759</v>
      </c>
      <c r="D16" s="73">
        <v>97204</v>
      </c>
      <c r="E16" s="72">
        <f>D16/D4*100</f>
        <v>0.8664593311244877</v>
      </c>
    </row>
    <row r="17" spans="1:10" ht="15">
      <c r="A17" s="23" t="s">
        <v>52</v>
      </c>
      <c r="B17" s="71">
        <v>1051</v>
      </c>
      <c r="C17" s="72">
        <f>B17/B4*100</f>
        <v>0.08990759449707351</v>
      </c>
      <c r="D17" s="73">
        <v>5104</v>
      </c>
      <c r="E17" s="72">
        <f>D17/D4*100</f>
        <v>0.04549615680485768</v>
      </c>
      <c r="G17" s="1"/>
      <c r="H17" s="1"/>
      <c r="I17" s="1"/>
      <c r="J17" s="1"/>
    </row>
    <row r="18" spans="1:5" ht="15">
      <c r="A18" s="23" t="s">
        <v>53</v>
      </c>
      <c r="B18" s="71">
        <v>9475</v>
      </c>
      <c r="C18" s="72">
        <f>B18/B4*100</f>
        <v>0.810537067421286</v>
      </c>
      <c r="D18" s="73">
        <v>55711</v>
      </c>
      <c r="E18" s="72">
        <f>D18/D4*100</f>
        <v>0.4965980391370349</v>
      </c>
    </row>
    <row r="19" spans="1:5" ht="15">
      <c r="A19" s="23" t="s">
        <v>54</v>
      </c>
      <c r="B19" s="71">
        <v>10879</v>
      </c>
      <c r="C19" s="72">
        <f>B19/B4*100</f>
        <v>0.9306419795753214</v>
      </c>
      <c r="D19" s="73">
        <v>86335</v>
      </c>
      <c r="E19" s="72">
        <f>D19/D4*100</f>
        <v>0.769574979966181</v>
      </c>
    </row>
    <row r="20" spans="1:5" ht="15">
      <c r="A20" s="23" t="s">
        <v>55</v>
      </c>
      <c r="B20" s="71">
        <v>2354</v>
      </c>
      <c r="C20" s="72">
        <f>B20/B4*100</f>
        <v>0.20137248091923032</v>
      </c>
      <c r="D20" s="73">
        <v>15726</v>
      </c>
      <c r="E20" s="72">
        <f>D20/D4*100</f>
        <v>0.14017879347828993</v>
      </c>
    </row>
    <row r="21" spans="1:5" ht="15">
      <c r="A21" s="23" t="s">
        <v>17</v>
      </c>
      <c r="B21" s="71">
        <v>174</v>
      </c>
      <c r="C21" s="72">
        <f>B21/B4*100</f>
        <v>0.014884796805414643</v>
      </c>
      <c r="D21" s="73">
        <v>1530</v>
      </c>
      <c r="E21" s="72">
        <f>D21/D4*100</f>
        <v>0.01363815045286682</v>
      </c>
    </row>
    <row r="22" spans="1:5" ht="15">
      <c r="A22" s="23" t="s">
        <v>56</v>
      </c>
      <c r="B22" s="71">
        <v>8908</v>
      </c>
      <c r="C22" s="72">
        <f>B22/B4*100</f>
        <v>0.7620331605898486</v>
      </c>
      <c r="D22" s="73">
        <v>52414</v>
      </c>
      <c r="E22" s="72">
        <f>D22/D4*100</f>
        <v>0.4672091619846807</v>
      </c>
    </row>
    <row r="23" spans="1:5" ht="15">
      <c r="A23" s="23" t="s">
        <v>57</v>
      </c>
      <c r="B23" s="71">
        <v>208</v>
      </c>
      <c r="C23" s="72">
        <f>B23/B4*100</f>
        <v>0.017793320319116356</v>
      </c>
      <c r="D23" s="73">
        <v>2421</v>
      </c>
      <c r="E23" s="72">
        <f>D23/D4*100</f>
        <v>0.021580367481301026</v>
      </c>
    </row>
    <row r="24" spans="1:5" ht="15">
      <c r="A24" s="23" t="s">
        <v>13</v>
      </c>
      <c r="B24" s="71">
        <v>86832</v>
      </c>
      <c r="C24" s="72">
        <f>B24/B4*100</f>
        <v>7.428026874757267</v>
      </c>
      <c r="D24" s="73">
        <v>454264</v>
      </c>
      <c r="E24" s="72">
        <f>D24/D4*100</f>
        <v>4.0492292662229366</v>
      </c>
    </row>
    <row r="25" spans="1:5" ht="15">
      <c r="A25" s="23" t="s">
        <v>58</v>
      </c>
      <c r="B25" s="71">
        <v>2442</v>
      </c>
      <c r="C25" s="72">
        <f>B25/B4*100</f>
        <v>0.20890042413116414</v>
      </c>
      <c r="D25" s="73">
        <v>21327</v>
      </c>
      <c r="E25" s="72">
        <f>D25/D4*100</f>
        <v>0.19010512072437297</v>
      </c>
    </row>
    <row r="26" spans="1:5" ht="15">
      <c r="A26" s="23" t="s">
        <v>59</v>
      </c>
      <c r="B26" s="71">
        <v>4804</v>
      </c>
      <c r="C26" s="72">
        <f>B26/B4*100</f>
        <v>0.4109572635242066</v>
      </c>
      <c r="D26" s="73">
        <v>30341</v>
      </c>
      <c r="E26" s="72">
        <f>D26/D4*100</f>
        <v>0.27045432868655694</v>
      </c>
    </row>
    <row r="27" spans="1:5" ht="15">
      <c r="A27" s="23" t="s">
        <v>60</v>
      </c>
      <c r="B27" s="71">
        <v>921</v>
      </c>
      <c r="C27" s="72">
        <f>B27/B4*100</f>
        <v>0.07878676929762579</v>
      </c>
      <c r="D27" s="73">
        <v>6393</v>
      </c>
      <c r="E27" s="72">
        <f>D27/D4*100</f>
        <v>0.05698607571580234</v>
      </c>
    </row>
    <row r="28" spans="1:5" ht="15">
      <c r="A28" s="23" t="s">
        <v>61</v>
      </c>
      <c r="B28" s="71">
        <v>20481</v>
      </c>
      <c r="C28" s="72">
        <f>B28/B4*100</f>
        <v>1.7520432377683754</v>
      </c>
      <c r="D28" s="73">
        <v>118551</v>
      </c>
      <c r="E28" s="72">
        <f>D28/D4*100</f>
        <v>1.0567427283253688</v>
      </c>
    </row>
    <row r="29" spans="1:5" ht="15">
      <c r="A29" s="23" t="s">
        <v>18</v>
      </c>
      <c r="B29" s="71">
        <v>126</v>
      </c>
      <c r="C29" s="72">
        <f>B29/B4*100</f>
        <v>0.01077864596254164</v>
      </c>
      <c r="D29" s="73">
        <v>1581</v>
      </c>
      <c r="E29" s="72">
        <f>D29/D4*100</f>
        <v>0.014092755467962379</v>
      </c>
    </row>
    <row r="30" spans="1:5" ht="15">
      <c r="A30" s="23" t="s">
        <v>62</v>
      </c>
      <c r="B30" s="71">
        <v>19646</v>
      </c>
      <c r="C30" s="72">
        <f>B30/B4*100</f>
        <v>1.6806133220642303</v>
      </c>
      <c r="D30" s="73">
        <v>149888</v>
      </c>
      <c r="E30" s="72">
        <f>D30/D4*100</f>
        <v>1.3360752255420274</v>
      </c>
    </row>
    <row r="31" spans="1:5" ht="15">
      <c r="A31" s="23" t="s">
        <v>63</v>
      </c>
      <c r="B31" s="71">
        <v>4109</v>
      </c>
      <c r="C31" s="72">
        <f>B31/B4*100</f>
        <v>0.3515036211117746</v>
      </c>
      <c r="D31" s="73">
        <v>33046</v>
      </c>
      <c r="E31" s="72">
        <f>D31/D4*100</f>
        <v>0.29456622213427247</v>
      </c>
    </row>
    <row r="32" spans="1:5" ht="15">
      <c r="A32" s="23" t="s">
        <v>64</v>
      </c>
      <c r="B32" s="71">
        <v>57537</v>
      </c>
      <c r="C32" s="72">
        <f>B32/B4*100</f>
        <v>4.921991688466336</v>
      </c>
      <c r="D32" s="73">
        <v>411969</v>
      </c>
      <c r="E32" s="72">
        <f>D32/D4*100</f>
        <v>3.6722190875275103</v>
      </c>
    </row>
    <row r="33" spans="1:5" ht="15">
      <c r="A33" s="23" t="s">
        <v>65</v>
      </c>
      <c r="B33" s="71">
        <v>40727</v>
      </c>
      <c r="C33" s="72">
        <f>B33/B4*100</f>
        <v>3.483983445368519</v>
      </c>
      <c r="D33" s="73">
        <v>262150</v>
      </c>
      <c r="E33" s="72">
        <f>D33/D4*100</f>
        <v>2.336758915829436</v>
      </c>
    </row>
    <row r="34" spans="1:5" ht="15">
      <c r="A34" s="23" t="s">
        <v>66</v>
      </c>
      <c r="B34" s="71">
        <v>998</v>
      </c>
      <c r="C34" s="72">
        <f>B34/B4*100</f>
        <v>0.0853737196080679</v>
      </c>
      <c r="D34" s="73">
        <v>4825</v>
      </c>
      <c r="E34" s="72">
        <f>D34/D4*100</f>
        <v>0.0430091999575702</v>
      </c>
    </row>
    <row r="35" spans="1:5" ht="15">
      <c r="A35" s="23" t="s">
        <v>67</v>
      </c>
      <c r="B35" s="71">
        <v>9707</v>
      </c>
      <c r="C35" s="72">
        <f>B35/B4*100</f>
        <v>0.8303834631618388</v>
      </c>
      <c r="D35" s="73">
        <v>59172</v>
      </c>
      <c r="E35" s="72">
        <f>D35/D4*100</f>
        <v>0.5274487833967552</v>
      </c>
    </row>
    <row r="36" spans="1:5" ht="15">
      <c r="A36" s="23" t="s">
        <v>68</v>
      </c>
      <c r="B36" s="71">
        <v>206157</v>
      </c>
      <c r="C36" s="72">
        <f>B36/B4*100</f>
        <v>17.63566123571188</v>
      </c>
      <c r="D36" s="73">
        <v>3578276</v>
      </c>
      <c r="E36" s="72">
        <f>D36/D4*100</f>
        <v>31.89612186266828</v>
      </c>
    </row>
    <row r="37" spans="1:5" ht="15">
      <c r="A37" s="23" t="s">
        <v>69</v>
      </c>
      <c r="B37" s="71">
        <v>5695</v>
      </c>
      <c r="C37" s="72">
        <f>B37/B4*100</f>
        <v>0.4871776885450368</v>
      </c>
      <c r="D37" s="73">
        <v>37085</v>
      </c>
      <c r="E37" s="72">
        <f>D37/D4*100</f>
        <v>0.33056915656507585</v>
      </c>
    </row>
    <row r="38" spans="1:5" ht="15">
      <c r="A38" s="23" t="s">
        <v>70</v>
      </c>
      <c r="B38" s="71">
        <v>7261</v>
      </c>
      <c r="C38" s="72">
        <f>B38/B4*100</f>
        <v>0.6211408597937685</v>
      </c>
      <c r="D38" s="73">
        <v>50187</v>
      </c>
      <c r="E38" s="72">
        <f>D38/D4*100</f>
        <v>0.44735807632550784</v>
      </c>
    </row>
    <row r="39" spans="1:5" ht="15">
      <c r="A39" s="23" t="s">
        <v>71</v>
      </c>
      <c r="B39" s="71">
        <v>257524</v>
      </c>
      <c r="C39" s="72">
        <f>B39/B4*100</f>
        <v>22.02984145125058</v>
      </c>
      <c r="D39" s="73">
        <v>2562631</v>
      </c>
      <c r="E39" s="72">
        <f>D39/D4*100</f>
        <v>22.8428412635167</v>
      </c>
    </row>
    <row r="40" spans="1:5" ht="15">
      <c r="A40" s="23" t="s">
        <v>72</v>
      </c>
      <c r="B40" s="71">
        <v>3804</v>
      </c>
      <c r="C40" s="72">
        <f>B40/B4*100</f>
        <v>0.32541245429768567</v>
      </c>
      <c r="D40" s="73">
        <v>16218</v>
      </c>
      <c r="E40" s="72">
        <f>D40/D4*100</f>
        <v>0.14456439480038827</v>
      </c>
    </row>
    <row r="41" spans="1:5" ht="15">
      <c r="A41" s="23" t="s">
        <v>73</v>
      </c>
      <c r="B41" s="71">
        <v>9424</v>
      </c>
      <c r="C41" s="72">
        <f>B41/B4*100</f>
        <v>0.8061742821507335</v>
      </c>
      <c r="D41" s="73">
        <v>60197</v>
      </c>
      <c r="E41" s="72">
        <f>D41/D4*100</f>
        <v>0.5365854528177935</v>
      </c>
    </row>
    <row r="42" spans="1:5" ht="15">
      <c r="A42" s="23" t="s">
        <v>74</v>
      </c>
      <c r="B42" s="71">
        <v>8621</v>
      </c>
      <c r="C42" s="72">
        <f>B42/B4*100</f>
        <v>0.7374818003418371</v>
      </c>
      <c r="D42" s="73">
        <v>75796</v>
      </c>
      <c r="E42" s="72">
        <f>D42/D4*100</f>
        <v>0.6756321906702571</v>
      </c>
    </row>
    <row r="43" spans="1:5" ht="15">
      <c r="A43" s="23" t="s">
        <v>75</v>
      </c>
      <c r="B43" s="71">
        <v>39734</v>
      </c>
      <c r="C43" s="72">
        <f>B43/B4*100</f>
        <v>3.399037449806583</v>
      </c>
      <c r="D43" s="73">
        <v>319879</v>
      </c>
      <c r="E43" s="72">
        <f>D43/D4*100</f>
        <v>2.8513450514461343</v>
      </c>
    </row>
    <row r="44" spans="1:5" ht="15">
      <c r="A44" s="23" t="s">
        <v>76</v>
      </c>
      <c r="B44" s="71">
        <v>37697</v>
      </c>
      <c r="C44" s="72">
        <f>B44/B4*100</f>
        <v>3.2247826734121596</v>
      </c>
      <c r="D44" s="73">
        <v>506432</v>
      </c>
      <c r="E44" s="72">
        <f>D44/D4*100</f>
        <v>4.514245627546568</v>
      </c>
    </row>
    <row r="45" spans="1:5" ht="15">
      <c r="A45" s="23" t="s">
        <v>77</v>
      </c>
      <c r="B45" s="71">
        <v>21864</v>
      </c>
      <c r="C45" s="72">
        <f>B45/B4*100</f>
        <v>1.8703517089286539</v>
      </c>
      <c r="D45" s="73">
        <v>166907</v>
      </c>
      <c r="E45" s="72">
        <f>D45/D4*100</f>
        <v>1.4877795932265636</v>
      </c>
    </row>
    <row r="46" spans="1:5" ht="15">
      <c r="A46" s="23" t="s">
        <v>78</v>
      </c>
      <c r="B46" s="71">
        <v>2168</v>
      </c>
      <c r="C46" s="72">
        <f>B46/B4*100</f>
        <v>0.1854611464030974</v>
      </c>
      <c r="D46" s="73">
        <v>27464</v>
      </c>
      <c r="E46" s="72">
        <f>D46/D4*100</f>
        <v>0.2448092575408721</v>
      </c>
    </row>
    <row r="47" spans="1:6" s="14" customFormat="1" ht="15">
      <c r="A47" s="22" t="s">
        <v>79</v>
      </c>
      <c r="B47" s="48">
        <v>53580</v>
      </c>
      <c r="C47" s="40">
        <f>B47/B4*100</f>
        <v>4.583490878356993</v>
      </c>
      <c r="D47" s="51">
        <v>461500</v>
      </c>
      <c r="E47" s="40">
        <f>D47/D4*100</f>
        <v>4.113729695423554</v>
      </c>
      <c r="F47" s="17"/>
    </row>
    <row r="48" spans="1:5" ht="15">
      <c r="A48" s="23" t="s">
        <v>80</v>
      </c>
      <c r="B48" s="71">
        <v>972</v>
      </c>
      <c r="C48" s="72">
        <f>B48/B4*100</f>
        <v>0.08314955456817835</v>
      </c>
      <c r="D48" s="73">
        <v>13229</v>
      </c>
      <c r="E48" s="72">
        <f>D48/D4*100</f>
        <v>0.11792097538625827</v>
      </c>
    </row>
    <row r="49" spans="1:5" ht="15">
      <c r="A49" s="23" t="s">
        <v>81</v>
      </c>
      <c r="B49" s="71">
        <v>1607</v>
      </c>
      <c r="C49" s="72">
        <f>B49/B4*100</f>
        <v>0.13747050842701916</v>
      </c>
      <c r="D49" s="73">
        <v>11055</v>
      </c>
      <c r="E49" s="72">
        <f>D49/D4*100</f>
        <v>0.09854232238983184</v>
      </c>
    </row>
    <row r="50" spans="1:5" ht="15">
      <c r="A50" s="23" t="s">
        <v>82</v>
      </c>
      <c r="B50" s="71">
        <v>4420</v>
      </c>
      <c r="C50" s="72">
        <f>B50/B4*100</f>
        <v>0.37810805678122256</v>
      </c>
      <c r="D50" s="73">
        <v>48893</v>
      </c>
      <c r="E50" s="72">
        <f>D50/D4*100</f>
        <v>0.43582358829543616</v>
      </c>
    </row>
    <row r="51" spans="1:5" ht="15">
      <c r="A51" s="23" t="s">
        <v>83</v>
      </c>
      <c r="B51" s="71">
        <v>11919</v>
      </c>
      <c r="C51" s="72">
        <f>B51/B4*100</f>
        <v>1.0196085811709032</v>
      </c>
      <c r="D51" s="73">
        <v>115319</v>
      </c>
      <c r="E51" s="72">
        <f>D51/D4*100</f>
        <v>1.027933249721666</v>
      </c>
    </row>
    <row r="52" spans="1:5" ht="15">
      <c r="A52" s="23" t="s">
        <v>84</v>
      </c>
      <c r="B52" s="71">
        <v>429</v>
      </c>
      <c r="C52" s="72">
        <f>B52/B4*100</f>
        <v>0.03669872315817749</v>
      </c>
      <c r="D52" s="73">
        <v>4787</v>
      </c>
      <c r="E52" s="72">
        <f>D52/D4*100</f>
        <v>0.04267047465220488</v>
      </c>
    </row>
    <row r="53" spans="1:5" ht="15">
      <c r="A53" s="23" t="s">
        <v>19</v>
      </c>
      <c r="B53" s="71">
        <v>502</v>
      </c>
      <c r="C53" s="72">
        <f>B53/B4*100</f>
        <v>0.042943494231713515</v>
      </c>
      <c r="D53" s="73">
        <v>5333</v>
      </c>
      <c r="E53" s="72">
        <f>D53/D4*100</f>
        <v>0.047537422460875</v>
      </c>
    </row>
    <row r="54" spans="1:5" ht="15">
      <c r="A54" s="23" t="s">
        <v>20</v>
      </c>
      <c r="B54" s="71">
        <v>886</v>
      </c>
      <c r="C54" s="72">
        <f>B54/B4*100</f>
        <v>0.07579270097469756</v>
      </c>
      <c r="D54" s="73">
        <v>6331</v>
      </c>
      <c r="E54" s="72">
        <f>D54/D4*100</f>
        <v>0.05643341863862734</v>
      </c>
    </row>
    <row r="55" spans="1:5" ht="15">
      <c r="A55" s="23" t="s">
        <v>85</v>
      </c>
      <c r="B55" s="71">
        <v>271</v>
      </c>
      <c r="C55" s="72">
        <f>B55/B4*100</f>
        <v>0.023182643300387176</v>
      </c>
      <c r="D55" s="73">
        <v>1565</v>
      </c>
      <c r="E55" s="72">
        <f>D55/D4*100</f>
        <v>0.01395013428675593</v>
      </c>
    </row>
    <row r="56" spans="1:5" ht="15">
      <c r="A56" s="23" t="s">
        <v>86</v>
      </c>
      <c r="B56" s="71">
        <v>1157</v>
      </c>
      <c r="C56" s="72">
        <f>B56/B4*100</f>
        <v>0.09897534427508474</v>
      </c>
      <c r="D56" s="73">
        <v>11867</v>
      </c>
      <c r="E56" s="72">
        <f>D56/D4*100</f>
        <v>0.10578034733605918</v>
      </c>
    </row>
    <row r="57" spans="1:5" ht="15">
      <c r="A57" s="23" t="s">
        <v>87</v>
      </c>
      <c r="B57" s="71">
        <v>2629</v>
      </c>
      <c r="C57" s="72">
        <f>B57/B4*100</f>
        <v>0.22489730345652356</v>
      </c>
      <c r="D57" s="73">
        <v>9691</v>
      </c>
      <c r="E57" s="72">
        <f>D57/D4*100</f>
        <v>0.08638386669198193</v>
      </c>
    </row>
    <row r="58" spans="1:5" ht="15">
      <c r="A58" s="23" t="s">
        <v>14</v>
      </c>
      <c r="B58" s="71">
        <v>303</v>
      </c>
      <c r="C58" s="72">
        <f>B58/B4*100</f>
        <v>0.025920077195635844</v>
      </c>
      <c r="D58" s="73">
        <v>2260</v>
      </c>
      <c r="E58" s="72">
        <f>D58/D4*100</f>
        <v>0.02014524184541112</v>
      </c>
    </row>
    <row r="59" spans="1:5" ht="15">
      <c r="A59" s="23" t="s">
        <v>88</v>
      </c>
      <c r="B59" s="71">
        <v>321</v>
      </c>
      <c r="C59" s="72">
        <f>B59/B4*100</f>
        <v>0.02745988376171322</v>
      </c>
      <c r="D59" s="73">
        <v>1991</v>
      </c>
      <c r="E59" s="72">
        <f>D59/D4*100</f>
        <v>0.017747423236377673</v>
      </c>
    </row>
    <row r="60" spans="1:5" ht="15">
      <c r="A60" s="23" t="s">
        <v>89</v>
      </c>
      <c r="B60" s="71">
        <v>7261</v>
      </c>
      <c r="C60" s="72">
        <f>B60/B4*100</f>
        <v>0.6211408597937685</v>
      </c>
      <c r="D60" s="73">
        <v>75569</v>
      </c>
      <c r="E60" s="72">
        <f>D60/D4*100</f>
        <v>0.6736087526618907</v>
      </c>
    </row>
    <row r="61" spans="1:5" ht="15">
      <c r="A61" s="23" t="s">
        <v>90</v>
      </c>
      <c r="B61" s="71">
        <v>1244</v>
      </c>
      <c r="C61" s="72">
        <f>B61/B4*100</f>
        <v>0.10641774267779207</v>
      </c>
      <c r="D61" s="73">
        <v>5524</v>
      </c>
      <c r="E61" s="72">
        <f>D61/D4*100</f>
        <v>0.049239962811527</v>
      </c>
    </row>
    <row r="62" spans="1:5" ht="15">
      <c r="A62" s="23" t="s">
        <v>91</v>
      </c>
      <c r="B62" s="71">
        <v>1534</v>
      </c>
      <c r="C62" s="72">
        <f>B62/B4*100</f>
        <v>0.13122573735348314</v>
      </c>
      <c r="D62" s="73">
        <v>16783</v>
      </c>
      <c r="E62" s="72">
        <f>D62/D4*100</f>
        <v>0.14960070526174105</v>
      </c>
    </row>
    <row r="63" spans="1:5" ht="15">
      <c r="A63" s="38" t="s">
        <v>96</v>
      </c>
      <c r="B63" s="71">
        <v>195</v>
      </c>
      <c r="C63" s="72">
        <f>B63/B4*100</f>
        <v>0.016681237799171585</v>
      </c>
      <c r="D63" s="73">
        <v>858</v>
      </c>
      <c r="E63" s="72">
        <f>D63/D4*100</f>
        <v>0.007648060842195902</v>
      </c>
    </row>
    <row r="64" spans="1:5" ht="15">
      <c r="A64" s="23" t="s">
        <v>92</v>
      </c>
      <c r="B64" s="71">
        <v>10597</v>
      </c>
      <c r="C64" s="72">
        <f>B64/B4*100</f>
        <v>0.9065183433734424</v>
      </c>
      <c r="D64" s="73">
        <v>82692</v>
      </c>
      <c r="E64" s="72">
        <f>D64/D4*100</f>
        <v>0.7371019197702373</v>
      </c>
    </row>
    <row r="65" spans="1:5" ht="15">
      <c r="A65" s="23" t="s">
        <v>93</v>
      </c>
      <c r="B65" s="71">
        <v>5983</v>
      </c>
      <c r="C65" s="72">
        <f>B65/B4*100</f>
        <v>0.5118145936022748</v>
      </c>
      <c r="D65" s="73">
        <v>37525</v>
      </c>
      <c r="E65" s="72">
        <f>D65/D4*100</f>
        <v>0.3344912390482532</v>
      </c>
    </row>
    <row r="66" spans="1:5" ht="15">
      <c r="A66" s="23" t="s">
        <v>94</v>
      </c>
      <c r="B66" s="71">
        <v>1137</v>
      </c>
      <c r="C66" s="72">
        <f>B66/B4*100</f>
        <v>0.0972644480905543</v>
      </c>
      <c r="D66" s="73">
        <v>7531</v>
      </c>
      <c r="E66" s="72">
        <f>D66/D4*100</f>
        <v>0.06713000722911112</v>
      </c>
    </row>
    <row r="67" spans="1:5" ht="15.75" thickBot="1">
      <c r="A67" s="24" t="s">
        <v>95</v>
      </c>
      <c r="B67" s="74">
        <v>213</v>
      </c>
      <c r="C67" s="75">
        <f>B67/B4*100</f>
        <v>0.018221044365248962</v>
      </c>
      <c r="D67" s="76">
        <v>2697</v>
      </c>
      <c r="E67" s="75">
        <f>D67/D4*100</f>
        <v>0.024040582857112296</v>
      </c>
    </row>
    <row r="68" spans="1:5" ht="15">
      <c r="A68" s="33"/>
      <c r="B68" s="34"/>
      <c r="C68" s="35"/>
      <c r="D68" s="34"/>
      <c r="E68" s="36"/>
    </row>
    <row r="69" ht="15">
      <c r="A69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prelevic</dc:creator>
  <cp:keywords/>
  <dc:description/>
  <cp:lastModifiedBy>Zeljko Zivkovic</cp:lastModifiedBy>
  <dcterms:created xsi:type="dcterms:W3CDTF">2012-03-13T12:13:30Z</dcterms:created>
  <dcterms:modified xsi:type="dcterms:W3CDTF">2024-02-27T05:44:18Z</dcterms:modified>
  <cp:category/>
  <cp:version/>
  <cp:contentType/>
  <cp:contentStatus/>
</cp:coreProperties>
</file>