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Users\dunja djokic\Desktop\Saopštenje\2020\"/>
    </mc:Choice>
  </mc:AlternateContent>
  <bookViews>
    <workbookView xWindow="0" yWindow="0" windowWidth="12120" windowHeight="9120"/>
  </bookViews>
  <sheets>
    <sheet name="EU-SILC" sheetId="1" r:id="rId1"/>
    <sheet name="EU-SILC_eng" sheetId="5" r:id="rId2"/>
  </sheets>
  <definedNames>
    <definedName name="_xlnm._FilterDatabase" localSheetId="0" hidden="1">'EU-SILC'!$D$4:$K$134</definedName>
    <definedName name="_xlnm._FilterDatabase" localSheetId="1" hidden="1">'EU-SILC_eng'!$D$4:$K$134</definedName>
    <definedName name="Slicer_Godina">#N/A</definedName>
    <definedName name="Slicer_Godina2">#N/A</definedName>
    <definedName name="Slicer_Kombinovana_nomenklatura">#N/A</definedName>
    <definedName name="Slicer_Kombinovana_nomenklatura2">#N/A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5" l="1"/>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5" i="5"/>
  <c r="G6" i="5" l="1"/>
  <c r="H6" i="5"/>
  <c r="I6" i="5"/>
  <c r="J6" i="5"/>
  <c r="K6" i="5"/>
  <c r="L6" i="5"/>
  <c r="M6" i="5"/>
  <c r="G7" i="5"/>
  <c r="H7" i="5"/>
  <c r="I7" i="5"/>
  <c r="J7" i="5"/>
  <c r="K7" i="5"/>
  <c r="L7" i="5"/>
  <c r="M7" i="5"/>
  <c r="G8" i="5"/>
  <c r="H8" i="5"/>
  <c r="I8" i="5"/>
  <c r="J8" i="5"/>
  <c r="K8" i="5"/>
  <c r="L8" i="5"/>
  <c r="M8" i="5"/>
  <c r="G9" i="5"/>
  <c r="H9" i="5"/>
  <c r="I9" i="5"/>
  <c r="J9" i="5"/>
  <c r="K9" i="5"/>
  <c r="L9" i="5"/>
  <c r="M9" i="5"/>
  <c r="G10" i="5"/>
  <c r="H10" i="5"/>
  <c r="I10" i="5"/>
  <c r="J10" i="5"/>
  <c r="K10" i="5"/>
  <c r="L10" i="5"/>
  <c r="M10" i="5"/>
  <c r="G11" i="5"/>
  <c r="H11" i="5"/>
  <c r="I11" i="5"/>
  <c r="J11" i="5"/>
  <c r="K11" i="5"/>
  <c r="L11" i="5"/>
  <c r="M11" i="5"/>
  <c r="G12" i="5"/>
  <c r="H12" i="5"/>
  <c r="I12" i="5"/>
  <c r="J12" i="5"/>
  <c r="K12" i="5"/>
  <c r="L12" i="5"/>
  <c r="M12" i="5"/>
  <c r="G13" i="5"/>
  <c r="H13" i="5"/>
  <c r="I13" i="5"/>
  <c r="J13" i="5"/>
  <c r="K13" i="5"/>
  <c r="L13" i="5"/>
  <c r="M13" i="5"/>
  <c r="G14" i="5"/>
  <c r="H14" i="5"/>
  <c r="I14" i="5"/>
  <c r="J14" i="5"/>
  <c r="K14" i="5"/>
  <c r="L14" i="5"/>
  <c r="M14" i="5"/>
  <c r="G15" i="5"/>
  <c r="H15" i="5"/>
  <c r="I15" i="5"/>
  <c r="J15" i="5"/>
  <c r="K15" i="5"/>
  <c r="L15" i="5"/>
  <c r="M15" i="5"/>
  <c r="G16" i="5"/>
  <c r="H16" i="5"/>
  <c r="I16" i="5"/>
  <c r="J16" i="5"/>
  <c r="K16" i="5"/>
  <c r="L16" i="5"/>
  <c r="M16" i="5"/>
  <c r="G17" i="5"/>
  <c r="H17" i="5"/>
  <c r="I17" i="5"/>
  <c r="J17" i="5"/>
  <c r="K17" i="5"/>
  <c r="L17" i="5"/>
  <c r="M17" i="5"/>
  <c r="G18" i="5"/>
  <c r="H18" i="5"/>
  <c r="I18" i="5"/>
  <c r="J18" i="5"/>
  <c r="K18" i="5"/>
  <c r="L18" i="5"/>
  <c r="M18" i="5"/>
  <c r="G19" i="5"/>
  <c r="H19" i="5"/>
  <c r="I19" i="5"/>
  <c r="J19" i="5"/>
  <c r="K19" i="5"/>
  <c r="L19" i="5"/>
  <c r="M19" i="5"/>
  <c r="G20" i="5"/>
  <c r="H20" i="5"/>
  <c r="I20" i="5"/>
  <c r="J20" i="5"/>
  <c r="K20" i="5"/>
  <c r="L20" i="5"/>
  <c r="M20" i="5"/>
  <c r="G21" i="5"/>
  <c r="H21" i="5"/>
  <c r="I21" i="5"/>
  <c r="J21" i="5"/>
  <c r="K21" i="5"/>
  <c r="L21" i="5"/>
  <c r="M21" i="5"/>
  <c r="G22" i="5"/>
  <c r="H22" i="5"/>
  <c r="I22" i="5"/>
  <c r="J22" i="5"/>
  <c r="K22" i="5"/>
  <c r="L22" i="5"/>
  <c r="M22" i="5"/>
  <c r="G23" i="5"/>
  <c r="H23" i="5"/>
  <c r="I23" i="5"/>
  <c r="J23" i="5"/>
  <c r="K23" i="5"/>
  <c r="L23" i="5"/>
  <c r="M23" i="5"/>
  <c r="G24" i="5"/>
  <c r="H24" i="5"/>
  <c r="I24" i="5"/>
  <c r="J24" i="5"/>
  <c r="K24" i="5"/>
  <c r="L24" i="5"/>
  <c r="M24" i="5"/>
  <c r="G25" i="5"/>
  <c r="H25" i="5"/>
  <c r="I25" i="5"/>
  <c r="J25" i="5"/>
  <c r="K25" i="5"/>
  <c r="L25" i="5"/>
  <c r="M25" i="5"/>
  <c r="G26" i="5"/>
  <c r="H26" i="5"/>
  <c r="I26" i="5"/>
  <c r="J26" i="5"/>
  <c r="K26" i="5"/>
  <c r="L26" i="5"/>
  <c r="M26" i="5"/>
  <c r="G27" i="5"/>
  <c r="H27" i="5"/>
  <c r="I27" i="5"/>
  <c r="J27" i="5"/>
  <c r="K27" i="5"/>
  <c r="L27" i="5"/>
  <c r="M27" i="5"/>
  <c r="G28" i="5"/>
  <c r="H28" i="5"/>
  <c r="I28" i="5"/>
  <c r="J28" i="5"/>
  <c r="K28" i="5"/>
  <c r="L28" i="5"/>
  <c r="M28" i="5"/>
  <c r="G29" i="5"/>
  <c r="H29" i="5"/>
  <c r="I29" i="5"/>
  <c r="J29" i="5"/>
  <c r="K29" i="5"/>
  <c r="L29" i="5"/>
  <c r="M29" i="5"/>
  <c r="G30" i="5"/>
  <c r="H30" i="5"/>
  <c r="I30" i="5"/>
  <c r="J30" i="5"/>
  <c r="K30" i="5"/>
  <c r="L30" i="5"/>
  <c r="M30" i="5"/>
  <c r="G31" i="5"/>
  <c r="H31" i="5"/>
  <c r="I31" i="5"/>
  <c r="J31" i="5"/>
  <c r="K31" i="5"/>
  <c r="L31" i="5"/>
  <c r="M31" i="5"/>
  <c r="G32" i="5"/>
  <c r="H32" i="5"/>
  <c r="I32" i="5"/>
  <c r="J32" i="5"/>
  <c r="K32" i="5"/>
  <c r="L32" i="5"/>
  <c r="M32" i="5"/>
  <c r="G33" i="5"/>
  <c r="H33" i="5"/>
  <c r="I33" i="5"/>
  <c r="J33" i="5"/>
  <c r="K33" i="5"/>
  <c r="L33" i="5"/>
  <c r="M33" i="5"/>
  <c r="G34" i="5"/>
  <c r="H34" i="5"/>
  <c r="I34" i="5"/>
  <c r="J34" i="5"/>
  <c r="K34" i="5"/>
  <c r="L34" i="5"/>
  <c r="M34" i="5"/>
  <c r="G35" i="5"/>
  <c r="H35" i="5"/>
  <c r="I35" i="5"/>
  <c r="J35" i="5"/>
  <c r="K35" i="5"/>
  <c r="L35" i="5"/>
  <c r="M35" i="5"/>
  <c r="G36" i="5"/>
  <c r="H36" i="5"/>
  <c r="I36" i="5"/>
  <c r="J36" i="5"/>
  <c r="K36" i="5"/>
  <c r="L36" i="5"/>
  <c r="M36" i="5"/>
  <c r="G37" i="5"/>
  <c r="H37" i="5"/>
  <c r="I37" i="5"/>
  <c r="J37" i="5"/>
  <c r="K37" i="5"/>
  <c r="L37" i="5"/>
  <c r="M37" i="5"/>
  <c r="G38" i="5"/>
  <c r="H38" i="5"/>
  <c r="I38" i="5"/>
  <c r="J38" i="5"/>
  <c r="K38" i="5"/>
  <c r="L38" i="5"/>
  <c r="M38" i="5"/>
  <c r="G39" i="5"/>
  <c r="H39" i="5"/>
  <c r="I39" i="5"/>
  <c r="J39" i="5"/>
  <c r="K39" i="5"/>
  <c r="L39" i="5"/>
  <c r="M39" i="5"/>
  <c r="G40" i="5"/>
  <c r="H40" i="5"/>
  <c r="I40" i="5"/>
  <c r="J40" i="5"/>
  <c r="K40" i="5"/>
  <c r="L40" i="5"/>
  <c r="M40" i="5"/>
  <c r="G41" i="5"/>
  <c r="H41" i="5"/>
  <c r="I41" i="5"/>
  <c r="J41" i="5"/>
  <c r="K41" i="5"/>
  <c r="L41" i="5"/>
  <c r="M41" i="5"/>
  <c r="G42" i="5"/>
  <c r="H42" i="5"/>
  <c r="I42" i="5"/>
  <c r="J42" i="5"/>
  <c r="K42" i="5"/>
  <c r="L42" i="5"/>
  <c r="M42" i="5"/>
  <c r="G43" i="5"/>
  <c r="H43" i="5"/>
  <c r="I43" i="5"/>
  <c r="J43" i="5"/>
  <c r="K43" i="5"/>
  <c r="L43" i="5"/>
  <c r="M43" i="5"/>
  <c r="G44" i="5"/>
  <c r="H44" i="5"/>
  <c r="I44" i="5"/>
  <c r="J44" i="5"/>
  <c r="K44" i="5"/>
  <c r="L44" i="5"/>
  <c r="M44" i="5"/>
  <c r="G45" i="5"/>
  <c r="H45" i="5"/>
  <c r="I45" i="5"/>
  <c r="J45" i="5"/>
  <c r="K45" i="5"/>
  <c r="L45" i="5"/>
  <c r="M45" i="5"/>
  <c r="G46" i="5"/>
  <c r="H46" i="5"/>
  <c r="I46" i="5"/>
  <c r="J46" i="5"/>
  <c r="K46" i="5"/>
  <c r="L46" i="5"/>
  <c r="M46" i="5"/>
  <c r="G47" i="5"/>
  <c r="H47" i="5"/>
  <c r="I47" i="5"/>
  <c r="J47" i="5"/>
  <c r="K47" i="5"/>
  <c r="L47" i="5"/>
  <c r="M47" i="5"/>
  <c r="G48" i="5"/>
  <c r="H48" i="5"/>
  <c r="I48" i="5"/>
  <c r="J48" i="5"/>
  <c r="K48" i="5"/>
  <c r="L48" i="5"/>
  <c r="M48" i="5"/>
  <c r="G49" i="5"/>
  <c r="H49" i="5"/>
  <c r="I49" i="5"/>
  <c r="J49" i="5"/>
  <c r="K49" i="5"/>
  <c r="L49" i="5"/>
  <c r="M49" i="5"/>
  <c r="G50" i="5"/>
  <c r="H50" i="5"/>
  <c r="I50" i="5"/>
  <c r="J50" i="5"/>
  <c r="K50" i="5"/>
  <c r="L50" i="5"/>
  <c r="M50" i="5"/>
  <c r="G51" i="5"/>
  <c r="H51" i="5"/>
  <c r="I51" i="5"/>
  <c r="J51" i="5"/>
  <c r="K51" i="5"/>
  <c r="L51" i="5"/>
  <c r="M51" i="5"/>
  <c r="G52" i="5"/>
  <c r="H52" i="5"/>
  <c r="I52" i="5"/>
  <c r="J52" i="5"/>
  <c r="K52" i="5"/>
  <c r="L52" i="5"/>
  <c r="M52" i="5"/>
  <c r="G53" i="5"/>
  <c r="H53" i="5"/>
  <c r="I53" i="5"/>
  <c r="J53" i="5"/>
  <c r="K53" i="5"/>
  <c r="L53" i="5"/>
  <c r="M53" i="5"/>
  <c r="G54" i="5"/>
  <c r="H54" i="5"/>
  <c r="I54" i="5"/>
  <c r="J54" i="5"/>
  <c r="K54" i="5"/>
  <c r="L54" i="5"/>
  <c r="M54" i="5"/>
  <c r="G55" i="5"/>
  <c r="H55" i="5"/>
  <c r="I55" i="5"/>
  <c r="J55" i="5"/>
  <c r="K55" i="5"/>
  <c r="L55" i="5"/>
  <c r="M55" i="5"/>
  <c r="G56" i="5"/>
  <c r="H56" i="5"/>
  <c r="I56" i="5"/>
  <c r="J56" i="5"/>
  <c r="K56" i="5"/>
  <c r="L56" i="5"/>
  <c r="M56" i="5"/>
  <c r="G57" i="5"/>
  <c r="H57" i="5"/>
  <c r="I57" i="5"/>
  <c r="J57" i="5"/>
  <c r="K57" i="5"/>
  <c r="L57" i="5"/>
  <c r="M57" i="5"/>
  <c r="G58" i="5"/>
  <c r="H58" i="5"/>
  <c r="I58" i="5"/>
  <c r="J58" i="5"/>
  <c r="K58" i="5"/>
  <c r="L58" i="5"/>
  <c r="M58" i="5"/>
  <c r="G59" i="5"/>
  <c r="H59" i="5"/>
  <c r="I59" i="5"/>
  <c r="J59" i="5"/>
  <c r="K59" i="5"/>
  <c r="L59" i="5"/>
  <c r="M59" i="5"/>
  <c r="G60" i="5"/>
  <c r="H60" i="5"/>
  <c r="I60" i="5"/>
  <c r="J60" i="5"/>
  <c r="K60" i="5"/>
  <c r="L60" i="5"/>
  <c r="M60" i="5"/>
  <c r="G61" i="5"/>
  <c r="H61" i="5"/>
  <c r="I61" i="5"/>
  <c r="J61" i="5"/>
  <c r="K61" i="5"/>
  <c r="L61" i="5"/>
  <c r="M61" i="5"/>
  <c r="G62" i="5"/>
  <c r="H62" i="5"/>
  <c r="I62" i="5"/>
  <c r="J62" i="5"/>
  <c r="K62" i="5"/>
  <c r="L62" i="5"/>
  <c r="M62" i="5"/>
  <c r="G63" i="5"/>
  <c r="H63" i="5"/>
  <c r="I63" i="5"/>
  <c r="J63" i="5"/>
  <c r="K63" i="5"/>
  <c r="L63" i="5"/>
  <c r="M63" i="5"/>
  <c r="G64" i="5"/>
  <c r="H64" i="5"/>
  <c r="I64" i="5"/>
  <c r="J64" i="5"/>
  <c r="K64" i="5"/>
  <c r="L64" i="5"/>
  <c r="M64" i="5"/>
  <c r="G65" i="5"/>
  <c r="H65" i="5"/>
  <c r="I65" i="5"/>
  <c r="J65" i="5"/>
  <c r="K65" i="5"/>
  <c r="L65" i="5"/>
  <c r="M65" i="5"/>
  <c r="G66" i="5"/>
  <c r="H66" i="5"/>
  <c r="I66" i="5"/>
  <c r="J66" i="5"/>
  <c r="K66" i="5"/>
  <c r="L66" i="5"/>
  <c r="M66" i="5"/>
  <c r="G67" i="5"/>
  <c r="H67" i="5"/>
  <c r="I67" i="5"/>
  <c r="J67" i="5"/>
  <c r="K67" i="5"/>
  <c r="L67" i="5"/>
  <c r="M67" i="5"/>
  <c r="G68" i="5"/>
  <c r="H68" i="5"/>
  <c r="I68" i="5"/>
  <c r="J68" i="5"/>
  <c r="K68" i="5"/>
  <c r="L68" i="5"/>
  <c r="M68" i="5"/>
  <c r="G69" i="5"/>
  <c r="H69" i="5"/>
  <c r="I69" i="5"/>
  <c r="J69" i="5"/>
  <c r="K69" i="5"/>
  <c r="L69" i="5"/>
  <c r="M69" i="5"/>
  <c r="G70" i="5"/>
  <c r="H70" i="5"/>
  <c r="I70" i="5"/>
  <c r="J70" i="5"/>
  <c r="K70" i="5"/>
  <c r="L70" i="5"/>
  <c r="M70" i="5"/>
  <c r="G71" i="5"/>
  <c r="H71" i="5"/>
  <c r="I71" i="5"/>
  <c r="J71" i="5"/>
  <c r="K71" i="5"/>
  <c r="L71" i="5"/>
  <c r="M71" i="5"/>
  <c r="G72" i="5"/>
  <c r="H72" i="5"/>
  <c r="I72" i="5"/>
  <c r="J72" i="5"/>
  <c r="K72" i="5"/>
  <c r="L72" i="5"/>
  <c r="M72" i="5"/>
  <c r="G73" i="5"/>
  <c r="H73" i="5"/>
  <c r="I73" i="5"/>
  <c r="J73" i="5"/>
  <c r="K73" i="5"/>
  <c r="L73" i="5"/>
  <c r="M73" i="5"/>
  <c r="G74" i="5"/>
  <c r="H74" i="5"/>
  <c r="I74" i="5"/>
  <c r="J74" i="5"/>
  <c r="K74" i="5"/>
  <c r="L74" i="5"/>
  <c r="M74" i="5"/>
  <c r="G75" i="5"/>
  <c r="H75" i="5"/>
  <c r="I75" i="5"/>
  <c r="J75" i="5"/>
  <c r="K75" i="5"/>
  <c r="L75" i="5"/>
  <c r="M75" i="5"/>
  <c r="G76" i="5"/>
  <c r="H76" i="5"/>
  <c r="I76" i="5"/>
  <c r="J76" i="5"/>
  <c r="K76" i="5"/>
  <c r="L76" i="5"/>
  <c r="M76" i="5"/>
  <c r="G77" i="5"/>
  <c r="H77" i="5"/>
  <c r="I77" i="5"/>
  <c r="J77" i="5"/>
  <c r="K77" i="5"/>
  <c r="L77" i="5"/>
  <c r="M77" i="5"/>
  <c r="G78" i="5"/>
  <c r="H78" i="5"/>
  <c r="I78" i="5"/>
  <c r="J78" i="5"/>
  <c r="K78" i="5"/>
  <c r="L78" i="5"/>
  <c r="M78" i="5"/>
  <c r="G79" i="5"/>
  <c r="H79" i="5"/>
  <c r="I79" i="5"/>
  <c r="J79" i="5"/>
  <c r="K79" i="5"/>
  <c r="L79" i="5"/>
  <c r="M79" i="5"/>
  <c r="G80" i="5"/>
  <c r="H80" i="5"/>
  <c r="I80" i="5"/>
  <c r="J80" i="5"/>
  <c r="K80" i="5"/>
  <c r="L80" i="5"/>
  <c r="M80" i="5"/>
  <c r="G81" i="5"/>
  <c r="H81" i="5"/>
  <c r="I81" i="5"/>
  <c r="J81" i="5"/>
  <c r="K81" i="5"/>
  <c r="L81" i="5"/>
  <c r="M81" i="5"/>
  <c r="G82" i="5"/>
  <c r="H82" i="5"/>
  <c r="I82" i="5"/>
  <c r="J82" i="5"/>
  <c r="K82" i="5"/>
  <c r="L82" i="5"/>
  <c r="M82" i="5"/>
  <c r="G83" i="5"/>
  <c r="H83" i="5"/>
  <c r="I83" i="5"/>
  <c r="J83" i="5"/>
  <c r="K83" i="5"/>
  <c r="L83" i="5"/>
  <c r="M83" i="5"/>
  <c r="G84" i="5"/>
  <c r="H84" i="5"/>
  <c r="I84" i="5"/>
  <c r="J84" i="5"/>
  <c r="K84" i="5"/>
  <c r="L84" i="5"/>
  <c r="M84" i="5"/>
  <c r="G85" i="5"/>
  <c r="H85" i="5"/>
  <c r="I85" i="5"/>
  <c r="J85" i="5"/>
  <c r="K85" i="5"/>
  <c r="L85" i="5"/>
  <c r="M85" i="5"/>
  <c r="G86" i="5"/>
  <c r="H86" i="5"/>
  <c r="I86" i="5"/>
  <c r="J86" i="5"/>
  <c r="K86" i="5"/>
  <c r="L86" i="5"/>
  <c r="M86" i="5"/>
  <c r="G87" i="5"/>
  <c r="H87" i="5"/>
  <c r="I87" i="5"/>
  <c r="J87" i="5"/>
  <c r="K87" i="5"/>
  <c r="L87" i="5"/>
  <c r="M87" i="5"/>
  <c r="G88" i="5"/>
  <c r="H88" i="5"/>
  <c r="I88" i="5"/>
  <c r="J88" i="5"/>
  <c r="K88" i="5"/>
  <c r="L88" i="5"/>
  <c r="M88" i="5"/>
  <c r="G89" i="5"/>
  <c r="H89" i="5"/>
  <c r="I89" i="5"/>
  <c r="J89" i="5"/>
  <c r="K89" i="5"/>
  <c r="L89" i="5"/>
  <c r="M89" i="5"/>
  <c r="G90" i="5"/>
  <c r="H90" i="5"/>
  <c r="I90" i="5"/>
  <c r="J90" i="5"/>
  <c r="K90" i="5"/>
  <c r="L90" i="5"/>
  <c r="M90" i="5"/>
  <c r="G91" i="5"/>
  <c r="H91" i="5"/>
  <c r="I91" i="5"/>
  <c r="J91" i="5"/>
  <c r="K91" i="5"/>
  <c r="L91" i="5"/>
  <c r="M91" i="5"/>
  <c r="G92" i="5"/>
  <c r="H92" i="5"/>
  <c r="I92" i="5"/>
  <c r="J92" i="5"/>
  <c r="K92" i="5"/>
  <c r="L92" i="5"/>
  <c r="M92" i="5"/>
  <c r="G93" i="5"/>
  <c r="H93" i="5"/>
  <c r="I93" i="5"/>
  <c r="J93" i="5"/>
  <c r="K93" i="5"/>
  <c r="L93" i="5"/>
  <c r="M93" i="5"/>
  <c r="G94" i="5"/>
  <c r="H94" i="5"/>
  <c r="I94" i="5"/>
  <c r="J94" i="5"/>
  <c r="K94" i="5"/>
  <c r="L94" i="5"/>
  <c r="M94" i="5"/>
  <c r="G95" i="5"/>
  <c r="H95" i="5"/>
  <c r="I95" i="5"/>
  <c r="J95" i="5"/>
  <c r="K95" i="5"/>
  <c r="L95" i="5"/>
  <c r="M95" i="5"/>
  <c r="G96" i="5"/>
  <c r="H96" i="5"/>
  <c r="I96" i="5"/>
  <c r="J96" i="5"/>
  <c r="K96" i="5"/>
  <c r="L96" i="5"/>
  <c r="M96" i="5"/>
  <c r="G97" i="5"/>
  <c r="H97" i="5"/>
  <c r="I97" i="5"/>
  <c r="J97" i="5"/>
  <c r="K97" i="5"/>
  <c r="L97" i="5"/>
  <c r="M97" i="5"/>
  <c r="G98" i="5"/>
  <c r="H98" i="5"/>
  <c r="I98" i="5"/>
  <c r="J98" i="5"/>
  <c r="K98" i="5"/>
  <c r="L98" i="5"/>
  <c r="M98" i="5"/>
  <c r="G99" i="5"/>
  <c r="H99" i="5"/>
  <c r="I99" i="5"/>
  <c r="J99" i="5"/>
  <c r="K99" i="5"/>
  <c r="L99" i="5"/>
  <c r="M99" i="5"/>
  <c r="G100" i="5"/>
  <c r="H100" i="5"/>
  <c r="I100" i="5"/>
  <c r="J100" i="5"/>
  <c r="K100" i="5"/>
  <c r="L100" i="5"/>
  <c r="M100" i="5"/>
  <c r="G101" i="5"/>
  <c r="H101" i="5"/>
  <c r="I101" i="5"/>
  <c r="J101" i="5"/>
  <c r="K101" i="5"/>
  <c r="L101" i="5"/>
  <c r="M101" i="5"/>
  <c r="G102" i="5"/>
  <c r="H102" i="5"/>
  <c r="I102" i="5"/>
  <c r="J102" i="5"/>
  <c r="K102" i="5"/>
  <c r="L102" i="5"/>
  <c r="M102" i="5"/>
  <c r="G103" i="5"/>
  <c r="H103" i="5"/>
  <c r="I103" i="5"/>
  <c r="J103" i="5"/>
  <c r="K103" i="5"/>
  <c r="L103" i="5"/>
  <c r="M103" i="5"/>
  <c r="G104" i="5"/>
  <c r="H104" i="5"/>
  <c r="I104" i="5"/>
  <c r="J104" i="5"/>
  <c r="K104" i="5"/>
  <c r="L104" i="5"/>
  <c r="M104" i="5"/>
  <c r="G105" i="5"/>
  <c r="H105" i="5"/>
  <c r="I105" i="5"/>
  <c r="J105" i="5"/>
  <c r="K105" i="5"/>
  <c r="L105" i="5"/>
  <c r="M105" i="5"/>
  <c r="G106" i="5"/>
  <c r="H106" i="5"/>
  <c r="I106" i="5"/>
  <c r="J106" i="5"/>
  <c r="K106" i="5"/>
  <c r="L106" i="5"/>
  <c r="M106" i="5"/>
  <c r="G107" i="5"/>
  <c r="H107" i="5"/>
  <c r="I107" i="5"/>
  <c r="J107" i="5"/>
  <c r="K107" i="5"/>
  <c r="L107" i="5"/>
  <c r="M107" i="5"/>
  <c r="G108" i="5"/>
  <c r="H108" i="5"/>
  <c r="I108" i="5"/>
  <c r="J108" i="5"/>
  <c r="K108" i="5"/>
  <c r="L108" i="5"/>
  <c r="M108" i="5"/>
  <c r="G109" i="5"/>
  <c r="H109" i="5"/>
  <c r="I109" i="5"/>
  <c r="J109" i="5"/>
  <c r="K109" i="5"/>
  <c r="L109" i="5"/>
  <c r="M109" i="5"/>
  <c r="G110" i="5"/>
  <c r="H110" i="5"/>
  <c r="I110" i="5"/>
  <c r="J110" i="5"/>
  <c r="K110" i="5"/>
  <c r="L110" i="5"/>
  <c r="M110" i="5"/>
  <c r="G111" i="5"/>
  <c r="H111" i="5"/>
  <c r="I111" i="5"/>
  <c r="J111" i="5"/>
  <c r="K111" i="5"/>
  <c r="L111" i="5"/>
  <c r="M111" i="5"/>
  <c r="G112" i="5"/>
  <c r="H112" i="5"/>
  <c r="I112" i="5"/>
  <c r="J112" i="5"/>
  <c r="K112" i="5"/>
  <c r="L112" i="5"/>
  <c r="M112" i="5"/>
  <c r="G113" i="5"/>
  <c r="H113" i="5"/>
  <c r="I113" i="5"/>
  <c r="J113" i="5"/>
  <c r="K113" i="5"/>
  <c r="L113" i="5"/>
  <c r="M113" i="5"/>
  <c r="G114" i="5"/>
  <c r="H114" i="5"/>
  <c r="I114" i="5"/>
  <c r="J114" i="5"/>
  <c r="K114" i="5"/>
  <c r="L114" i="5"/>
  <c r="M114" i="5"/>
  <c r="G115" i="5"/>
  <c r="H115" i="5"/>
  <c r="I115" i="5"/>
  <c r="J115" i="5"/>
  <c r="K115" i="5"/>
  <c r="L115" i="5"/>
  <c r="M115" i="5"/>
  <c r="G116" i="5"/>
  <c r="H116" i="5"/>
  <c r="I116" i="5"/>
  <c r="J116" i="5"/>
  <c r="K116" i="5"/>
  <c r="L116" i="5"/>
  <c r="M116" i="5"/>
  <c r="G117" i="5"/>
  <c r="H117" i="5"/>
  <c r="I117" i="5"/>
  <c r="J117" i="5"/>
  <c r="K117" i="5"/>
  <c r="L117" i="5"/>
  <c r="M117" i="5"/>
  <c r="G118" i="5"/>
  <c r="H118" i="5"/>
  <c r="I118" i="5"/>
  <c r="J118" i="5"/>
  <c r="K118" i="5"/>
  <c r="L118" i="5"/>
  <c r="M118" i="5"/>
  <c r="G119" i="5"/>
  <c r="H119" i="5"/>
  <c r="I119" i="5"/>
  <c r="J119" i="5"/>
  <c r="K119" i="5"/>
  <c r="L119" i="5"/>
  <c r="M119" i="5"/>
  <c r="G120" i="5"/>
  <c r="H120" i="5"/>
  <c r="I120" i="5"/>
  <c r="J120" i="5"/>
  <c r="K120" i="5"/>
  <c r="L120" i="5"/>
  <c r="M120" i="5"/>
  <c r="G121" i="5"/>
  <c r="H121" i="5"/>
  <c r="I121" i="5"/>
  <c r="J121" i="5"/>
  <c r="K121" i="5"/>
  <c r="L121" i="5"/>
  <c r="M121" i="5"/>
  <c r="G122" i="5"/>
  <c r="H122" i="5"/>
  <c r="I122" i="5"/>
  <c r="J122" i="5"/>
  <c r="K122" i="5"/>
  <c r="L122" i="5"/>
  <c r="M122" i="5"/>
  <c r="G123" i="5"/>
  <c r="H123" i="5"/>
  <c r="I123" i="5"/>
  <c r="J123" i="5"/>
  <c r="K123" i="5"/>
  <c r="L123" i="5"/>
  <c r="M123" i="5"/>
  <c r="G124" i="5"/>
  <c r="H124" i="5"/>
  <c r="I124" i="5"/>
  <c r="J124" i="5"/>
  <c r="K124" i="5"/>
  <c r="L124" i="5"/>
  <c r="M124" i="5"/>
  <c r="G125" i="5"/>
  <c r="H125" i="5"/>
  <c r="I125" i="5"/>
  <c r="J125" i="5"/>
  <c r="K125" i="5"/>
  <c r="L125" i="5"/>
  <c r="M125" i="5"/>
  <c r="G126" i="5"/>
  <c r="H126" i="5"/>
  <c r="I126" i="5"/>
  <c r="J126" i="5"/>
  <c r="K126" i="5"/>
  <c r="L126" i="5"/>
  <c r="M126" i="5"/>
  <c r="G127" i="5"/>
  <c r="H127" i="5"/>
  <c r="I127" i="5"/>
  <c r="J127" i="5"/>
  <c r="K127" i="5"/>
  <c r="L127" i="5"/>
  <c r="M127" i="5"/>
  <c r="G128" i="5"/>
  <c r="H128" i="5"/>
  <c r="I128" i="5"/>
  <c r="J128" i="5"/>
  <c r="K128" i="5"/>
  <c r="L128" i="5"/>
  <c r="M128" i="5"/>
  <c r="G129" i="5"/>
  <c r="H129" i="5"/>
  <c r="I129" i="5"/>
  <c r="J129" i="5"/>
  <c r="K129" i="5"/>
  <c r="L129" i="5"/>
  <c r="M129" i="5"/>
  <c r="G130" i="5"/>
  <c r="H130" i="5"/>
  <c r="I130" i="5"/>
  <c r="J130" i="5"/>
  <c r="K130" i="5"/>
  <c r="L130" i="5"/>
  <c r="M130" i="5"/>
  <c r="G131" i="5"/>
  <c r="H131" i="5"/>
  <c r="I131" i="5"/>
  <c r="J131" i="5"/>
  <c r="K131" i="5"/>
  <c r="L131" i="5"/>
  <c r="M131" i="5"/>
  <c r="G132" i="5"/>
  <c r="H132" i="5"/>
  <c r="I132" i="5"/>
  <c r="J132" i="5"/>
  <c r="K132" i="5"/>
  <c r="L132" i="5"/>
  <c r="M132" i="5"/>
  <c r="G133" i="5"/>
  <c r="H133" i="5"/>
  <c r="I133" i="5"/>
  <c r="J133" i="5"/>
  <c r="K133" i="5"/>
  <c r="L133" i="5"/>
  <c r="M133" i="5"/>
  <c r="G134" i="5"/>
  <c r="H134" i="5"/>
  <c r="I134" i="5"/>
  <c r="J134" i="5"/>
  <c r="K134" i="5"/>
  <c r="L134" i="5"/>
  <c r="M134" i="5"/>
  <c r="G5" i="5"/>
  <c r="H5" i="5"/>
  <c r="I5" i="5"/>
  <c r="J5" i="5"/>
  <c r="K5" i="5"/>
  <c r="L5" i="5"/>
  <c r="M5" i="5" l="1"/>
</calcChain>
</file>

<file path=xl/sharedStrings.xml><?xml version="1.0" encoding="utf-8"?>
<sst xmlns="http://schemas.openxmlformats.org/spreadsheetml/2006/main" count="856" uniqueCount="284">
  <si>
    <t>Gini koeficijent</t>
  </si>
  <si>
    <t>2018</t>
  </si>
  <si>
    <t>Prag rizika od siromaštva (linija siromaštva) na godišnjem nivou, EUR</t>
  </si>
  <si>
    <t>Pokazatelj</t>
  </si>
  <si>
    <t>2013</t>
  </si>
  <si>
    <t>2014</t>
  </si>
  <si>
    <t>2015</t>
  </si>
  <si>
    <t>2016</t>
  </si>
  <si>
    <t>2017</t>
  </si>
  <si>
    <t>Jednočlano domaćinstvo</t>
  </si>
  <si>
    <t>Domaćinstvo s dvije odrasle osobe i dvoje djece mlađe od 14 godina (prema OECD skali)</t>
  </si>
  <si>
    <t>Stopa rizika od siromaštva, %</t>
  </si>
  <si>
    <t>Relativni jaz rizika od siromaštva, %</t>
  </si>
  <si>
    <t>Disperzija oko praga rizika od siromaštva</t>
  </si>
  <si>
    <t>40% medijane</t>
  </si>
  <si>
    <t>50% medijane</t>
  </si>
  <si>
    <t>70% medijane</t>
  </si>
  <si>
    <t>Socijalni transferi nijesu uključeni u dohodak</t>
  </si>
  <si>
    <t>Penzije i socijalni transferi nijesu uključeni u dohodak</t>
  </si>
  <si>
    <t xml:space="preserve"> Stopa  rizika od siromaštva prema tipu domaćinstva, %</t>
  </si>
  <si>
    <t>Domaćinstva bez izdržavane djece</t>
  </si>
  <si>
    <t xml:space="preserve">   Jednočlano domaćinstvo</t>
  </si>
  <si>
    <t xml:space="preserve">      Jednočlano domaćinstvo, osoba starosti 65 i više godina</t>
  </si>
  <si>
    <t xml:space="preserve">   Dvije odrasle osobe</t>
  </si>
  <si>
    <t xml:space="preserve">       Dvije odrasle osobe, obje mlađe od 65 godina</t>
  </si>
  <si>
    <t xml:space="preserve">       Dvije odrasle osobe, bar jedna stara 65 i više godina</t>
  </si>
  <si>
    <t xml:space="preserve">  Ostala domaćinstva bez izdržavane djece</t>
  </si>
  <si>
    <t>Domaćinstva sa izdržavanom djecom</t>
  </si>
  <si>
    <t xml:space="preserve">  Jedan roditelj sa najmanje jednim izdržavanim djetetom</t>
  </si>
  <si>
    <t xml:space="preserve">  Dvije odrasle osobe s jednim izdržavanim djetetom</t>
  </si>
  <si>
    <t xml:space="preserve">  Dvije odrasle osobe sa dvoje izdržavane djece</t>
  </si>
  <si>
    <t xml:space="preserve">  Dvije odrasle osobe sa troje ili više izdržavane djece</t>
  </si>
  <si>
    <t xml:space="preserve">  Dvije ili više odraslih osoba sa izdržavanom djecom</t>
  </si>
  <si>
    <t xml:space="preserve">  Ostala domaćinstva sa izdržavanom djecom</t>
  </si>
  <si>
    <t xml:space="preserve">      Jednočlano domaćinstvo, osoba mlađa od 65 godina</t>
  </si>
  <si>
    <t xml:space="preserve">      Jednočlano domaćinstvo - Muškarac</t>
  </si>
  <si>
    <t xml:space="preserve">      Jednočlano domaćinstvo - Žena</t>
  </si>
  <si>
    <t>18-24 godine</t>
  </si>
  <si>
    <t>25-54 godine</t>
  </si>
  <si>
    <t>55-64 godine</t>
  </si>
  <si>
    <t>65 ili više godina</t>
  </si>
  <si>
    <t>Muškarci</t>
  </si>
  <si>
    <t>Žene</t>
  </si>
  <si>
    <t>Stopa  rizika od siromaštva prema najvišem nivou obrazovanja, %</t>
  </si>
  <si>
    <t>Stopa  rizika od siromaštva prema najčešćem statusu aktivnosti (18 i više godina), %</t>
  </si>
  <si>
    <t>Samozaposleni</t>
  </si>
  <si>
    <t>Nezaposleni</t>
  </si>
  <si>
    <t>Penzioneri</t>
  </si>
  <si>
    <t>Ostali neaktivni</t>
  </si>
  <si>
    <t>Stopa materijalne deprivacije prema broju stavki materijalne deprivacije, %</t>
  </si>
  <si>
    <t>Tri ili više stavki</t>
  </si>
  <si>
    <t>Četiri ili više stavki</t>
  </si>
  <si>
    <t>Pet ili više stavki</t>
  </si>
  <si>
    <t>Komponente pokazatelja i pokazatelj rizika od siromaštva ili socijalne isključenosti, %</t>
  </si>
  <si>
    <t>Stopa rizika od siromaštva</t>
  </si>
  <si>
    <t>Stopa izrazite materijalne deprivacije</t>
  </si>
  <si>
    <t>Osobe koje žive u domaćinstvima sa veoma niskim intezitetom rada</t>
  </si>
  <si>
    <t>Stopa rizika od siromaštva ili socijalne isključenosti</t>
  </si>
  <si>
    <t>Stopa rizika od siromaštva po regionima, %</t>
  </si>
  <si>
    <t>Centar</t>
  </si>
  <si>
    <t>Jug</t>
  </si>
  <si>
    <t>Sjever</t>
  </si>
  <si>
    <t>Stopa rizika od siromaštva po tipu naselja, %</t>
  </si>
  <si>
    <t>Gradsko</t>
  </si>
  <si>
    <t>Ostalo</t>
  </si>
  <si>
    <t xml:space="preserve">: </t>
  </si>
  <si>
    <t>Total</t>
  </si>
  <si>
    <t>Single person</t>
  </si>
  <si>
    <t>Two adults with two children younger than 14 years</t>
  </si>
  <si>
    <t>manje od 18 godina</t>
  </si>
  <si>
    <t>18-64 godine</t>
  </si>
  <si>
    <t>Ukupno</t>
  </si>
  <si>
    <t>Stopa rizika od siromaštva prema starosnim grupama, %</t>
  </si>
  <si>
    <t>60 ili više godina</t>
  </si>
  <si>
    <t>75 ili više godina</t>
  </si>
  <si>
    <t>manje od 60 godina</t>
  </si>
  <si>
    <t>manje od 75 godina</t>
  </si>
  <si>
    <t>Zaposleni kod poslodavca</t>
  </si>
  <si>
    <t>Disagregacija</t>
  </si>
  <si>
    <t>D2</t>
  </si>
  <si>
    <t>Stopa  rizika od siromaštva zaposlenih (18-64 godine), %</t>
  </si>
  <si>
    <t>Svi zaposleni (kod poslodavca i samozaposleni)</t>
  </si>
  <si>
    <t>Stopa  rizika od siromaštva prije socijalnih tranfera, %</t>
  </si>
  <si>
    <t>Cijela populacija</t>
  </si>
  <si>
    <t>od 18-64 godine</t>
  </si>
  <si>
    <t>rb</t>
  </si>
  <si>
    <t>od 18-59 godina</t>
  </si>
  <si>
    <t>Prosječan broj stavki materijalne deprivacije koje nedostaju</t>
  </si>
  <si>
    <t xml:space="preserve">Prosječan broj stavki materijalne deprivacije koje nedostaju </t>
  </si>
  <si>
    <t>Stopa prenatrpanosti domaćinstva</t>
  </si>
  <si>
    <t>Stopa preopterećenosti troškovima stanovanja</t>
  </si>
  <si>
    <t>Kvintilni odnos (S80/S20)</t>
  </si>
  <si>
    <t>Stopa rizika od siromaštva starije populacije, %</t>
  </si>
  <si>
    <t>Stopa djece u riziku od siromaštva ili socijalne isključenosti, %</t>
  </si>
  <si>
    <t xml:space="preserve">At-risk-of-poverty threshold </t>
  </si>
  <si>
    <t>At-risk-of-poverty rate , %</t>
  </si>
  <si>
    <t>Male</t>
  </si>
  <si>
    <t>Female</t>
  </si>
  <si>
    <t>At-risk-of-poverty rate of older people, %</t>
  </si>
  <si>
    <t>Y_GE60</t>
  </si>
  <si>
    <t>Y_GE75</t>
  </si>
  <si>
    <t>Y_LT60</t>
  </si>
  <si>
    <t>Y_LT75</t>
  </si>
  <si>
    <t>At-risk-of-poverty rate, by household type, %</t>
  </si>
  <si>
    <t>Households without dependent children</t>
  </si>
  <si>
    <t>Single household</t>
  </si>
  <si>
    <t xml:space="preserve">      Single male</t>
  </si>
  <si>
    <t xml:space="preserve">      Single female</t>
  </si>
  <si>
    <t xml:space="preserve">      One adult younger than 65 years</t>
  </si>
  <si>
    <t xml:space="preserve">      One adult 65 years or older </t>
  </si>
  <si>
    <t>Two adults</t>
  </si>
  <si>
    <t xml:space="preserve">       Two adults younger than 65 years</t>
  </si>
  <si>
    <t xml:space="preserve">       Two adults, at least one aged 65 years and over</t>
  </si>
  <si>
    <t>Households with dependent children</t>
  </si>
  <si>
    <t xml:space="preserve">  Single parent with dependent children</t>
  </si>
  <si>
    <t xml:space="preserve">  Two adults with one dependent child</t>
  </si>
  <si>
    <t xml:space="preserve">  Two adults with three or more dependent children</t>
  </si>
  <si>
    <t xml:space="preserve">  Two or more adults with dependent children</t>
  </si>
  <si>
    <t>At-risk-of-poverty rate, by most frequent activity status and by gender (Y_GE18), %</t>
  </si>
  <si>
    <t>Self-employed</t>
  </si>
  <si>
    <t>Employees</t>
  </si>
  <si>
    <t>Unemployment</t>
  </si>
  <si>
    <t>Retired</t>
  </si>
  <si>
    <t>Inactive population - Other</t>
  </si>
  <si>
    <t>In-work at-risk-of-poverty rate (population 18-64)</t>
  </si>
  <si>
    <t>Employment</t>
  </si>
  <si>
    <t>At-risk-of-poverty rate before social transfers , %</t>
  </si>
  <si>
    <t>At-risk-of-poverty rate before social transfers (except pensions), %</t>
  </si>
  <si>
    <t>Population at risk of poverty or social exclusion by age and gender, %</t>
  </si>
  <si>
    <t>Total population</t>
  </si>
  <si>
    <t>Y18-64</t>
  </si>
  <si>
    <t>Y_GE65</t>
  </si>
  <si>
    <t>Y_LT18</t>
  </si>
  <si>
    <t>People living in households with very low work intensity by age and gender, %</t>
  </si>
  <si>
    <t>Y18-59</t>
  </si>
  <si>
    <t>Material deprivation rate, by number of item of deprivation, %</t>
  </si>
  <si>
    <t>4 items or more</t>
  </si>
  <si>
    <t>3 items or more</t>
  </si>
  <si>
    <t>5 items or more</t>
  </si>
  <si>
    <t>Severe material deprivation rate</t>
  </si>
  <si>
    <t>Mean number of material deprivation items</t>
  </si>
  <si>
    <t>Overcrowding rate, %</t>
  </si>
  <si>
    <t xml:space="preserve">Housing cost overburden rate, % </t>
  </si>
  <si>
    <t>Relative median at-risk-of-poverty gap, by age and gender</t>
  </si>
  <si>
    <t>Q1</t>
  </si>
  <si>
    <t>Q2</t>
  </si>
  <si>
    <t>Q3</t>
  </si>
  <si>
    <t>Q4</t>
  </si>
  <si>
    <t>Dispersion around the at-risk-of-poverty threshold</t>
  </si>
  <si>
    <t>Distribution of income by quintiles, %</t>
  </si>
  <si>
    <t>Q5</t>
  </si>
  <si>
    <t xml:space="preserve">Y18-24 </t>
  </si>
  <si>
    <t>At-risk-of-poverty rate</t>
  </si>
  <si>
    <t>Population at risk of poverty or social exclusion</t>
  </si>
  <si>
    <t>Components of indicators At risk of poverty or social exclusion, %</t>
  </si>
  <si>
    <t>People living in households with very low work intensity</t>
  </si>
  <si>
    <t>At-risk-of-poverty rate (by age and gender), %</t>
  </si>
  <si>
    <t xml:space="preserve">Y25-54 </t>
  </si>
  <si>
    <t xml:space="preserve">Y55-64 </t>
  </si>
  <si>
    <t>Center</t>
  </si>
  <si>
    <t>South</t>
  </si>
  <si>
    <t>North</t>
  </si>
  <si>
    <t>Urban</t>
  </si>
  <si>
    <t>Rural</t>
  </si>
  <si>
    <t>At-risk-of-poverty rate by region,%</t>
  </si>
  <si>
    <t>At-risk-of-poverty rate by type of settlement,%</t>
  </si>
  <si>
    <t>Children (0-17) at risk of poverty or social exclusion, %</t>
  </si>
  <si>
    <t>At-risk-of poverty rate for children (0-17) by educational attainment level of their parents</t>
  </si>
  <si>
    <t>Indicators</t>
  </si>
  <si>
    <t>Disagregation</t>
  </si>
  <si>
    <t>Nejednakost distribucije dohotka</t>
  </si>
  <si>
    <t>Inequality of income distribution</t>
  </si>
  <si>
    <t>Pokazatelj rizika od siromaštva ili socijalne isključenosti, prema starosnim grupama i polu, %</t>
  </si>
  <si>
    <t>At-risk-of poverty rate for children (population aged 0 to 17 years)</t>
  </si>
  <si>
    <t xml:space="preserve">
At-risk-of-poverty-rate, by highest level of education attained, %</t>
  </si>
  <si>
    <t>At-risk-of poverty rate for children (population aged 0 to 17 years), %</t>
  </si>
  <si>
    <t>Stopa rizika od siromaštva djece (0-17 godina)</t>
  </si>
  <si>
    <t>Procenat osoba koje žive u domaćinstvima sa veoma niskim intezitetom rada, prema starosnim grupama i polu, %</t>
  </si>
  <si>
    <t>Prvi kvintil</t>
  </si>
  <si>
    <t>Stopa rizika od siromaštva, ukupno i prema polu %</t>
  </si>
  <si>
    <t>Stopa rizika od siromaštva, prema polu %</t>
  </si>
  <si>
    <t>Djeca u riziku od siromaštva (0-17 godina), %</t>
  </si>
  <si>
    <t>Djeca u riziku od siromaštva, prema nivou obrazovanja roditelja, %</t>
  </si>
  <si>
    <t>Djeca u riziku od siromaštva ili socijalne isključenosti, %</t>
  </si>
  <si>
    <t>Prosječni i medijalni godišnji ekvivalentni raspoloživi dohodak, EUR</t>
  </si>
  <si>
    <t>Prosječni dohodak</t>
  </si>
  <si>
    <t>Medijalni dohodak</t>
  </si>
  <si>
    <t>60% medijane - prag rizika od siromaštva</t>
  </si>
  <si>
    <t>Mogućnost spajanja "kraja sa krajem"</t>
  </si>
  <si>
    <t>28.9 </t>
  </si>
  <si>
    <t>29.0 </t>
  </si>
  <si>
    <t>27.4 </t>
  </si>
  <si>
    <t>23.5 </t>
  </si>
  <si>
    <t>27.0 </t>
  </si>
  <si>
    <t>30.1 </t>
  </si>
  <si>
    <t>Uz mnogo poteškoća</t>
  </si>
  <si>
    <t>Sa poteškoćama</t>
  </si>
  <si>
    <t>Uz neke poteškoće</t>
  </si>
  <si>
    <t>Prilično jednostavno</t>
  </si>
  <si>
    <t>Jednostavno</t>
  </si>
  <si>
    <t>Veoma jednostavno</t>
  </si>
  <si>
    <t>32.6 </t>
  </si>
  <si>
    <t>37.7 </t>
  </si>
  <si>
    <t>35.7 </t>
  </si>
  <si>
    <t>34.9 </t>
  </si>
  <si>
    <t>38.2 </t>
  </si>
  <si>
    <t>23.7 </t>
  </si>
  <si>
    <t>20.4 </t>
  </si>
  <si>
    <t>21.6 </t>
  </si>
  <si>
    <t>23.0 </t>
  </si>
  <si>
    <t>22.6 </t>
  </si>
  <si>
    <t>6.2 </t>
  </si>
  <si>
    <t>6.0 </t>
  </si>
  <si>
    <t>7.1 </t>
  </si>
  <si>
    <t>7.0 </t>
  </si>
  <si>
    <t>6.6 </t>
  </si>
  <si>
    <t>5.6 </t>
  </si>
  <si>
    <t>4.9 </t>
  </si>
  <si>
    <t>4.4 </t>
  </si>
  <si>
    <t>4.8 </t>
  </si>
  <si>
    <t>4.6 </t>
  </si>
  <si>
    <t>2.1 </t>
  </si>
  <si>
    <t>3.6 </t>
  </si>
  <si>
    <t>2.7 </t>
  </si>
  <si>
    <t>3.4 </t>
  </si>
  <si>
    <t>4.0 </t>
  </si>
  <si>
    <t>0.6 </t>
  </si>
  <si>
    <t>EU statistics on income and living conditions (EU-SILC)</t>
  </si>
  <si>
    <t>Anketa o dohotku i uslovima života (EU-SILC)</t>
  </si>
  <si>
    <t>Osnovna škola i manje od osnovne škole (ISCED nivo 0-2)</t>
  </si>
  <si>
    <t>Srednja škola, obrazovanje poslije srednje škole a nije više obrazovanje (ISCED nivo 3-4)</t>
  </si>
  <si>
    <t>Više i visoko obrazovanje (fakultet, magistri i doktori nauka) (ISCED nivo  5-8)</t>
  </si>
  <si>
    <t>Stopa materijalne deprivacije</t>
  </si>
  <si>
    <t>Stopa ekstremne materijalne deprivacije</t>
  </si>
  <si>
    <t>Materijalna deprivacija  djece (0-17 godina)</t>
  </si>
  <si>
    <t>Mean and median equivalised disposible income</t>
  </si>
  <si>
    <t>Mean equivalised disposible income</t>
  </si>
  <si>
    <t>Median equivalised disposible income</t>
  </si>
  <si>
    <t>At-risk-of-poverty rate by sex, %</t>
  </si>
  <si>
    <t>Less then primary, primary and lower secondary education (ISCED levels 0-2)</t>
  </si>
  <si>
    <t>Upper secondary and post-secondary non-tertiary education (ISCED levels 3 and 4)</t>
  </si>
  <si>
    <t>Tertiary education (ISCED levels 5-8)</t>
  </si>
  <si>
    <t>Material deprivation for children (0-17), %</t>
  </si>
  <si>
    <t xml:space="preserve">Severe material deprivation rate </t>
  </si>
  <si>
    <t>Material deprivation rate</t>
  </si>
  <si>
    <t>Children (0-17) at risk of poverty or social exclusion</t>
  </si>
  <si>
    <t>Extreme material deprivation rate</t>
  </si>
  <si>
    <t>Ability to make ends meet, %</t>
  </si>
  <si>
    <t>With great difficulty</t>
  </si>
  <si>
    <t>With difficulty</t>
  </si>
  <si>
    <t>With some difficulty</t>
  </si>
  <si>
    <t>Fairly easily</t>
  </si>
  <si>
    <t>Easily</t>
  </si>
  <si>
    <t>Very easily</t>
  </si>
  <si>
    <t>p</t>
  </si>
  <si>
    <t>preliminary data</t>
  </si>
  <si>
    <t>data not available</t>
  </si>
  <si>
    <t>podatak nije dostupan</t>
  </si>
  <si>
    <t>Cut-off point: 40% median equivalised income</t>
  </si>
  <si>
    <t>Cut-off point: 50% median equivalised income</t>
  </si>
  <si>
    <t>Cut-off point: 60% median equivalised income</t>
  </si>
  <si>
    <t>Cut-off point: 70% median equivalised income</t>
  </si>
  <si>
    <t>Stopa trajnog rizika od siromaštva</t>
  </si>
  <si>
    <t>n/a</t>
  </si>
  <si>
    <t>nije primjenljivo</t>
  </si>
  <si>
    <t>data not applicable</t>
  </si>
  <si>
    <t>Persistent At-risk-of-poverty-rate</t>
  </si>
  <si>
    <t>Distribucija dohotka po kvintilima, %</t>
  </si>
  <si>
    <t>Drugi kvintil</t>
  </si>
  <si>
    <t>Treći kvintil</t>
  </si>
  <si>
    <t>Četvrti kvintil</t>
  </si>
  <si>
    <t>Peti kvintil</t>
  </si>
  <si>
    <t xml:space="preserve">  Two adults with two dependent child</t>
  </si>
  <si>
    <t>Upper secondary and post-secondary non-tertiary education ISCED (levels 3 and 4)</t>
  </si>
  <si>
    <t>Gini coefficient</t>
  </si>
  <si>
    <t>S80/S20 - income quintile share ratio</t>
  </si>
  <si>
    <t>Other households without dependent children</t>
  </si>
  <si>
    <t>Other households with dependent children</t>
  </si>
  <si>
    <t>2019</t>
  </si>
  <si>
    <r>
      <t>2020</t>
    </r>
    <r>
      <rPr>
        <vertAlign val="superscript"/>
        <sz val="11"/>
        <color theme="1"/>
        <rFont val="Calibri"/>
        <family val="2"/>
      </rPr>
      <t>p</t>
    </r>
  </si>
  <si>
    <t>:</t>
  </si>
  <si>
    <t>Ažurirano: 14-12-2021</t>
  </si>
  <si>
    <t>Last update: 14-12-2021</t>
  </si>
  <si>
    <t>preliminarni podaci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</si>
</sst>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
    <numFmt numFmtId="166" formatCode="#,##0.0"/>
    <numFmt numFmtId="167" formatCode="_-* #,##0.00\ _z_ł_-;\-* #,##0.00\ _z_ł_-;_-* &quot;-&quot;??\ _z_ł_-;_-@_-"/>
    <numFmt numFmtId="168" formatCode="_(* #,##0_);_(* \(#,##0\);_(* &quot;-&quot;??_);_(@_)"/>
  </numFmts>
  <fonts count="29" x14ac:knownFonts="1">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b/>
      <sz val="9"/>
      <color theme="1"/>
      <name val="Arial"/>
      <family val="2"/>
    </font>
    <font>
      <sz val="9"/>
      <color theme="1"/>
      <name val="Arial"/>
      <family val="2"/>
    </font>
    <font>
      <b/>
      <sz val="9"/>
      <name val="Arial"/>
      <family val="2"/>
    </font>
    <font>
      <sz val="10"/>
      <color theme="1"/>
      <name val="Calibri"/>
      <family val="2"/>
    </font>
    <font>
      <sz val="10"/>
      <color theme="1"/>
      <name val="Calibri"/>
      <family val="2"/>
      <scheme val="minor"/>
    </font>
    <font>
      <sz val="11"/>
      <name val="Arial"/>
      <family val="2"/>
    </font>
    <font>
      <sz val="9"/>
      <name val="Arial"/>
      <family val="2"/>
    </font>
    <font>
      <i/>
      <sz val="9"/>
      <color theme="1"/>
      <name val="Arial"/>
      <family val="2"/>
    </font>
    <font>
      <i/>
      <sz val="11"/>
      <color theme="1"/>
      <name val="Calibri"/>
      <family val="2"/>
      <scheme val="minor"/>
    </font>
    <font>
      <i/>
      <sz val="10"/>
      <color theme="1"/>
      <name val="Calibri"/>
      <family val="2"/>
    </font>
    <font>
      <b/>
      <i/>
      <sz val="9"/>
      <color theme="1"/>
      <name val="Arial"/>
      <family val="2"/>
    </font>
    <font>
      <sz val="9"/>
      <color theme="1"/>
      <name val="Arial"/>
      <family val="2"/>
    </font>
    <font>
      <sz val="9"/>
      <color theme="4" tint="-0.249977111117893"/>
      <name val="Arial"/>
      <family val="2"/>
    </font>
    <font>
      <b/>
      <sz val="9"/>
      <color theme="4" tint="-0.249977111117893"/>
      <name val="Arial"/>
      <family val="2"/>
    </font>
    <font>
      <i/>
      <sz val="10"/>
      <color theme="4" tint="-0.249977111117893"/>
      <name val="Arial"/>
      <family val="2"/>
    </font>
    <font>
      <b/>
      <i/>
      <sz val="9"/>
      <name val="Arial"/>
      <family val="2"/>
    </font>
    <font>
      <b/>
      <sz val="11"/>
      <name val="Calibri"/>
      <family val="2"/>
    </font>
    <font>
      <i/>
      <sz val="9"/>
      <name val="Arial"/>
      <family val="2"/>
    </font>
    <font>
      <sz val="9"/>
      <color theme="1"/>
      <name val="Calibri"/>
      <family val="2"/>
    </font>
    <font>
      <b/>
      <i/>
      <sz val="10"/>
      <color theme="0"/>
      <name val="Arial"/>
      <family val="2"/>
    </font>
    <font>
      <sz val="10"/>
      <color theme="0"/>
      <name val="Calibri"/>
      <family val="2"/>
      <scheme val="minor"/>
    </font>
    <font>
      <b/>
      <i/>
      <sz val="8"/>
      <color theme="0"/>
      <name val="Arial"/>
      <family val="2"/>
    </font>
    <font>
      <sz val="11"/>
      <name val="Calibri"/>
      <family val="2"/>
      <scheme val="minor"/>
    </font>
    <font>
      <sz val="9"/>
      <name val="Arial"/>
      <family val="2"/>
    </font>
    <font>
      <vertAlign val="superscript"/>
      <sz val="11"/>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7"/>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style="thin">
        <color auto="1"/>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auto="1"/>
      </left>
      <right/>
      <top style="thin">
        <color auto="1"/>
      </top>
      <bottom style="medium">
        <color auto="1"/>
      </bottom>
      <diagonal/>
    </border>
    <border>
      <left style="thin">
        <color auto="1"/>
      </left>
      <right/>
      <top/>
      <bottom/>
      <diagonal/>
    </border>
    <border>
      <left style="thin">
        <color auto="1"/>
      </left>
      <right/>
      <top style="medium">
        <color indexed="64"/>
      </top>
      <bottom style="thin">
        <color auto="1"/>
      </bottom>
      <diagonal/>
    </border>
    <border>
      <left style="thin">
        <color auto="1"/>
      </left>
      <right/>
      <top/>
      <bottom style="thin">
        <color auto="1"/>
      </bottom>
      <diagonal/>
    </border>
    <border>
      <left style="thin">
        <color auto="1"/>
      </left>
      <right style="thin">
        <color auto="1"/>
      </right>
      <top style="medium">
        <color auto="1"/>
      </top>
      <bottom style="medium">
        <color auto="1"/>
      </bottom>
      <diagonal/>
    </border>
    <border>
      <left style="thin">
        <color auto="1"/>
      </left>
      <right/>
      <top style="thin">
        <color auto="1"/>
      </top>
      <bottom/>
      <diagonal/>
    </border>
    <border>
      <left style="thin">
        <color auto="1"/>
      </left>
      <right style="thin">
        <color auto="1"/>
      </right>
      <top/>
      <bottom style="medium">
        <color auto="1"/>
      </bottom>
      <diagonal/>
    </border>
  </borders>
  <cellStyleXfs count="7">
    <xf numFmtId="0" fontId="0" fillId="0" borderId="0"/>
    <xf numFmtId="0" fontId="1" fillId="0" borderId="0"/>
    <xf numFmtId="0" fontId="3" fillId="0" borderId="0"/>
    <xf numFmtId="9" fontId="3" fillId="0" borderId="0" applyFont="0" applyFill="0" applyBorder="0" applyAlignment="0" applyProtection="0"/>
    <xf numFmtId="167" fontId="9" fillId="0" borderId="0" applyFont="0" applyFill="0" applyBorder="0" applyAlignment="0" applyProtection="0"/>
    <xf numFmtId="0" fontId="9" fillId="0" borderId="0"/>
    <xf numFmtId="164" fontId="3" fillId="0" borderId="0" applyFont="0" applyFill="0" applyBorder="0" applyAlignment="0" applyProtection="0"/>
  </cellStyleXfs>
  <cellXfs count="238">
    <xf numFmtId="0" fontId="0" fillId="0" borderId="0" xfId="0"/>
    <xf numFmtId="0" fontId="2" fillId="0" borderId="0" xfId="2" applyFont="1"/>
    <xf numFmtId="0" fontId="0" fillId="0" borderId="0" xfId="0" applyAlignment="1">
      <alignment horizontal="center"/>
    </xf>
    <xf numFmtId="0" fontId="8" fillId="0" borderId="0" xfId="0" applyFont="1"/>
    <xf numFmtId="0" fontId="0" fillId="0" borderId="0" xfId="0" applyNumberFormat="1"/>
    <xf numFmtId="166" fontId="6" fillId="0" borderId="2" xfId="4" applyNumberFormat="1" applyFont="1" applyFill="1" applyBorder="1" applyAlignment="1">
      <alignment horizontal="right" vertical="center"/>
    </xf>
    <xf numFmtId="166" fontId="10" fillId="0" borderId="2" xfId="4" applyNumberFormat="1" applyFont="1" applyFill="1" applyBorder="1" applyAlignment="1">
      <alignment horizontal="right" vertical="center"/>
    </xf>
    <xf numFmtId="166" fontId="10" fillId="0" borderId="8" xfId="4" applyNumberFormat="1" applyFont="1" applyFill="1" applyBorder="1" applyAlignment="1">
      <alignment horizontal="right" vertical="center"/>
    </xf>
    <xf numFmtId="166" fontId="6" fillId="0" borderId="7" xfId="4" applyNumberFormat="1" applyFont="1" applyFill="1" applyBorder="1" applyAlignment="1">
      <alignment horizontal="right" vertical="center"/>
    </xf>
    <xf numFmtId="165" fontId="10" fillId="0" borderId="2" xfId="4" applyNumberFormat="1" applyFont="1" applyFill="1" applyBorder="1" applyAlignment="1">
      <alignment horizontal="right" vertical="center"/>
    </xf>
    <xf numFmtId="3" fontId="5" fillId="0" borderId="2" xfId="0" applyNumberFormat="1" applyFont="1" applyFill="1" applyBorder="1" applyAlignment="1">
      <alignment horizontal="left" vertical="center" wrapText="1"/>
    </xf>
    <xf numFmtId="0" fontId="0" fillId="0" borderId="0" xfId="0" applyFill="1"/>
    <xf numFmtId="0" fontId="2" fillId="0" borderId="0" xfId="2" applyFont="1" applyAlignment="1">
      <alignment vertical="center"/>
    </xf>
    <xf numFmtId="3" fontId="5" fillId="0" borderId="2" xfId="0" applyNumberFormat="1" applyFont="1" applyBorder="1" applyAlignment="1">
      <alignment horizontal="left" vertical="center" wrapText="1"/>
    </xf>
    <xf numFmtId="0" fontId="0" fillId="0" borderId="0" xfId="0" applyAlignment="1">
      <alignment vertical="center"/>
    </xf>
    <xf numFmtId="49" fontId="5" fillId="0" borderId="3" xfId="0" applyNumberFormat="1" applyFont="1" applyBorder="1" applyAlignment="1">
      <alignment wrapText="1"/>
    </xf>
    <xf numFmtId="49" fontId="11" fillId="0" borderId="2" xfId="0" applyNumberFormat="1" applyFont="1" applyBorder="1" applyAlignment="1">
      <alignment horizontal="left" vertical="center"/>
    </xf>
    <xf numFmtId="3" fontId="11" fillId="0" borderId="2" xfId="0" applyNumberFormat="1" applyFont="1" applyBorder="1" applyAlignment="1">
      <alignment horizontal="left" vertical="center"/>
    </xf>
    <xf numFmtId="0" fontId="12" fillId="0" borderId="0" xfId="0" applyNumberFormat="1" applyFont="1"/>
    <xf numFmtId="49" fontId="4" fillId="0" borderId="3" xfId="0" applyNumberFormat="1" applyFont="1" applyBorder="1" applyAlignment="1">
      <alignment vertical="center" wrapText="1"/>
    </xf>
    <xf numFmtId="49" fontId="4" fillId="0" borderId="3" xfId="0" applyNumberFormat="1" applyFont="1" applyBorder="1" applyAlignment="1">
      <alignment wrapText="1"/>
    </xf>
    <xf numFmtId="49" fontId="4" fillId="0" borderId="5" xfId="0" applyNumberFormat="1" applyFont="1" applyBorder="1" applyAlignment="1">
      <alignment wrapText="1"/>
    </xf>
    <xf numFmtId="49" fontId="5" fillId="0" borderId="2" xfId="0" applyNumberFormat="1" applyFont="1" applyBorder="1" applyAlignment="1">
      <alignment horizontal="left" vertical="center" wrapText="1"/>
    </xf>
    <xf numFmtId="3" fontId="5" fillId="0" borderId="1" xfId="0" applyNumberFormat="1"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166" fontId="5" fillId="0" borderId="4" xfId="0" applyNumberFormat="1" applyFont="1" applyBorder="1" applyAlignment="1">
      <alignment horizontal="left" vertical="center" wrapText="1"/>
    </xf>
    <xf numFmtId="166" fontId="5" fillId="0" borderId="2" xfId="0" applyNumberFormat="1" applyFont="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Border="1" applyAlignment="1">
      <alignment horizontal="left" vertical="center" wrapText="1"/>
    </xf>
    <xf numFmtId="49" fontId="5" fillId="0" borderId="4" xfId="5" applyNumberFormat="1" applyFont="1" applyBorder="1" applyAlignment="1">
      <alignment horizontal="left" vertical="center" wrapText="1"/>
    </xf>
    <xf numFmtId="166" fontId="10" fillId="0" borderId="4" xfId="4" applyNumberFormat="1" applyFont="1" applyFill="1" applyBorder="1" applyAlignment="1">
      <alignment horizontal="right" vertical="center"/>
    </xf>
    <xf numFmtId="3" fontId="5" fillId="0" borderId="9" xfId="0" applyNumberFormat="1" applyFont="1" applyBorder="1" applyAlignment="1">
      <alignment horizontal="left" vertical="center" wrapText="1"/>
    </xf>
    <xf numFmtId="3" fontId="11" fillId="0" borderId="1" xfId="0" applyNumberFormat="1" applyFont="1" applyBorder="1" applyAlignment="1">
      <alignment horizontal="left" vertical="center"/>
    </xf>
    <xf numFmtId="0" fontId="14" fillId="0" borderId="7" xfId="0" applyFont="1" applyBorder="1" applyAlignment="1">
      <alignment horizontal="left" vertical="center"/>
    </xf>
    <xf numFmtId="0" fontId="14" fillId="0" borderId="2" xfId="0" applyFont="1" applyBorder="1" applyAlignment="1">
      <alignment horizontal="left" vertical="center"/>
    </xf>
    <xf numFmtId="0" fontId="11" fillId="0" borderId="2" xfId="0" applyFont="1" applyBorder="1" applyAlignment="1">
      <alignment horizontal="left" vertical="center"/>
    </xf>
    <xf numFmtId="0" fontId="11" fillId="0" borderId="8" xfId="0" applyFont="1" applyBorder="1" applyAlignment="1">
      <alignment horizontal="left" vertical="center"/>
    </xf>
    <xf numFmtId="166" fontId="11" fillId="0" borderId="2" xfId="0" applyNumberFormat="1" applyFont="1" applyBorder="1" applyAlignment="1">
      <alignment horizontal="left" vertical="center"/>
    </xf>
    <xf numFmtId="0" fontId="11" fillId="0" borderId="4" xfId="0" applyFont="1" applyFill="1" applyBorder="1" applyAlignment="1">
      <alignment horizontal="left" vertical="center"/>
    </xf>
    <xf numFmtId="49" fontId="11" fillId="0" borderId="4" xfId="5" applyNumberFormat="1" applyFont="1" applyBorder="1" applyAlignment="1">
      <alignment horizontal="left" vertical="center"/>
    </xf>
    <xf numFmtId="3" fontId="15" fillId="0" borderId="2" xfId="0" applyNumberFormat="1" applyFont="1" applyBorder="1" applyAlignment="1">
      <alignment horizontal="left" vertical="center" wrapText="1"/>
    </xf>
    <xf numFmtId="3" fontId="8" fillId="0" borderId="5" xfId="0" applyNumberFormat="1" applyFont="1" applyBorder="1" applyAlignment="1">
      <alignment horizontal="center" vertical="center"/>
    </xf>
    <xf numFmtId="0" fontId="7" fillId="0" borderId="4" xfId="1" applyFont="1" applyBorder="1" applyAlignment="1">
      <alignment horizontal="center" vertical="center"/>
    </xf>
    <xf numFmtId="0" fontId="13" fillId="0" borderId="4" xfId="1" applyFont="1" applyBorder="1" applyAlignment="1">
      <alignment horizontal="center" vertical="center" wrapText="1"/>
    </xf>
    <xf numFmtId="0" fontId="1" fillId="0" borderId="4" xfId="1" applyNumberFormat="1" applyBorder="1" applyAlignment="1">
      <alignment horizontal="center" vertical="center"/>
    </xf>
    <xf numFmtId="49" fontId="4" fillId="0" borderId="10" xfId="0" applyNumberFormat="1" applyFont="1" applyBorder="1" applyAlignment="1">
      <alignment wrapText="1"/>
    </xf>
    <xf numFmtId="49" fontId="4" fillId="0" borderId="11" xfId="0" applyNumberFormat="1" applyFont="1" applyBorder="1" applyAlignment="1">
      <alignment wrapText="1"/>
    </xf>
    <xf numFmtId="0" fontId="4" fillId="0" borderId="3" xfId="0" applyFont="1" applyBorder="1" applyAlignment="1">
      <alignment wrapText="1"/>
    </xf>
    <xf numFmtId="49" fontId="5" fillId="0" borderId="3" xfId="0" applyNumberFormat="1" applyFont="1" applyBorder="1" applyAlignment="1">
      <alignment horizontal="left"/>
    </xf>
    <xf numFmtId="0" fontId="10" fillId="0" borderId="2" xfId="4" applyNumberFormat="1" applyFont="1" applyFill="1" applyBorder="1" applyAlignment="1">
      <alignment horizontal="right" vertical="center"/>
    </xf>
    <xf numFmtId="0" fontId="2" fillId="0" borderId="2" xfId="2" applyFont="1" applyBorder="1" applyAlignment="1">
      <alignment horizontal="center" vertical="center"/>
    </xf>
    <xf numFmtId="0" fontId="0" fillId="0" borderId="0" xfId="0" applyAlignment="1">
      <alignment horizontal="center" vertical="center"/>
    </xf>
    <xf numFmtId="0" fontId="2" fillId="0" borderId="0" xfId="2" applyFont="1" applyAlignment="1">
      <alignment horizontal="left" vertical="center"/>
    </xf>
    <xf numFmtId="0" fontId="2" fillId="0" borderId="2" xfId="2" applyFont="1" applyFill="1" applyBorder="1" applyAlignment="1">
      <alignment horizontal="center" vertical="center"/>
    </xf>
    <xf numFmtId="49" fontId="4" fillId="0" borderId="3" xfId="0" applyNumberFormat="1" applyFont="1" applyFill="1" applyBorder="1" applyAlignment="1">
      <alignment wrapText="1"/>
    </xf>
    <xf numFmtId="3" fontId="11" fillId="0" borderId="2" xfId="0" applyNumberFormat="1" applyFont="1" applyFill="1" applyBorder="1" applyAlignment="1">
      <alignment horizontal="left" vertical="center"/>
    </xf>
    <xf numFmtId="0" fontId="4" fillId="0" borderId="2" xfId="0" applyFont="1" applyFill="1" applyBorder="1" applyAlignment="1">
      <alignment horizontal="left" vertical="center" wrapText="1"/>
    </xf>
    <xf numFmtId="0" fontId="14" fillId="0" borderId="2" xfId="0" applyFont="1" applyFill="1" applyBorder="1" applyAlignment="1">
      <alignment horizontal="left" vertical="center"/>
    </xf>
    <xf numFmtId="166" fontId="5" fillId="0" borderId="2" xfId="0" applyNumberFormat="1" applyFont="1" applyFill="1" applyBorder="1" applyAlignment="1">
      <alignment horizontal="left" vertical="center" wrapText="1"/>
    </xf>
    <xf numFmtId="166" fontId="11" fillId="0" borderId="2" xfId="0" applyNumberFormat="1" applyFont="1" applyFill="1" applyBorder="1" applyAlignment="1">
      <alignment horizontal="left" vertical="center"/>
    </xf>
    <xf numFmtId="0" fontId="11" fillId="0" borderId="2" xfId="0" applyFont="1" applyFill="1" applyBorder="1" applyAlignment="1">
      <alignment horizontal="left" vertical="center"/>
    </xf>
    <xf numFmtId="49" fontId="4" fillId="0" borderId="2" xfId="0" applyNumberFormat="1" applyFont="1" applyBorder="1" applyAlignment="1">
      <alignment wrapText="1"/>
    </xf>
    <xf numFmtId="49" fontId="4" fillId="0" borderId="12" xfId="0" applyNumberFormat="1" applyFont="1" applyBorder="1" applyAlignment="1">
      <alignment wrapText="1"/>
    </xf>
    <xf numFmtId="49" fontId="4" fillId="0" borderId="7" xfId="0" applyNumberFormat="1" applyFont="1" applyFill="1" applyBorder="1" applyAlignment="1">
      <alignment wrapText="1"/>
    </xf>
    <xf numFmtId="3" fontId="5" fillId="0" borderId="7" xfId="0" applyNumberFormat="1" applyFont="1" applyFill="1" applyBorder="1" applyAlignment="1">
      <alignment horizontal="left" vertical="center" wrapText="1"/>
    </xf>
    <xf numFmtId="3" fontId="11" fillId="0" borderId="7" xfId="0" applyNumberFormat="1" applyFont="1" applyFill="1" applyBorder="1" applyAlignment="1">
      <alignment horizontal="left" vertical="center"/>
    </xf>
    <xf numFmtId="49" fontId="4" fillId="0" borderId="7" xfId="0" applyNumberFormat="1" applyFont="1" applyBorder="1" applyAlignment="1">
      <alignment wrapText="1"/>
    </xf>
    <xf numFmtId="166" fontId="11" fillId="0" borderId="4" xfId="0" applyNumberFormat="1" applyFont="1" applyFill="1" applyBorder="1" applyAlignment="1">
      <alignment horizontal="left" vertical="center"/>
    </xf>
    <xf numFmtId="166" fontId="5" fillId="0" borderId="7" xfId="0" applyNumberFormat="1" applyFont="1" applyBorder="1" applyAlignment="1">
      <alignment horizontal="left" vertical="center" wrapText="1"/>
    </xf>
    <xf numFmtId="3" fontId="5" fillId="0" borderId="13" xfId="0" applyNumberFormat="1" applyFont="1" applyBorder="1" applyAlignment="1">
      <alignment horizontal="left" vertical="center" wrapText="1"/>
    </xf>
    <xf numFmtId="166" fontId="11" fillId="0" borderId="8" xfId="0" applyNumberFormat="1" applyFont="1" applyBorder="1" applyAlignment="1">
      <alignment horizontal="left" vertical="center"/>
    </xf>
    <xf numFmtId="49" fontId="4" fillId="0" borderId="8" xfId="0" applyNumberFormat="1" applyFont="1" applyBorder="1" applyAlignment="1">
      <alignment wrapText="1"/>
    </xf>
    <xf numFmtId="49" fontId="5" fillId="0" borderId="8" xfId="0" applyNumberFormat="1" applyFont="1" applyBorder="1" applyAlignment="1">
      <alignment horizontal="left" vertical="center" wrapText="1"/>
    </xf>
    <xf numFmtId="3" fontId="15" fillId="0" borderId="4" xfId="0" applyNumberFormat="1" applyFont="1" applyBorder="1" applyAlignment="1">
      <alignment horizontal="left" vertical="center" wrapText="1"/>
    </xf>
    <xf numFmtId="49" fontId="11" fillId="0" borderId="4" xfId="0" applyNumberFormat="1" applyFont="1" applyBorder="1" applyAlignment="1">
      <alignment horizontal="left" vertical="center"/>
    </xf>
    <xf numFmtId="166" fontId="5" fillId="0" borderId="8" xfId="0" applyNumberFormat="1" applyFont="1" applyBorder="1" applyAlignment="1">
      <alignment horizontal="left" vertical="center" wrapText="1"/>
    </xf>
    <xf numFmtId="3" fontId="15" fillId="0" borderId="8" xfId="0" applyNumberFormat="1" applyFont="1" applyBorder="1" applyAlignment="1">
      <alignment horizontal="left" vertical="center" wrapText="1"/>
    </xf>
    <xf numFmtId="3" fontId="11" fillId="0" borderId="8" xfId="0" applyNumberFormat="1" applyFont="1" applyBorder="1" applyAlignment="1">
      <alignment horizontal="left" vertical="center"/>
    </xf>
    <xf numFmtId="49" fontId="5" fillId="0" borderId="12" xfId="0" applyNumberFormat="1" applyFont="1" applyBorder="1" applyAlignment="1">
      <alignment horizontal="left"/>
    </xf>
    <xf numFmtId="49" fontId="4" fillId="0" borderId="5" xfId="0" applyNumberFormat="1" applyFont="1" applyBorder="1" applyAlignment="1">
      <alignment vertical="center" wrapText="1"/>
    </xf>
    <xf numFmtId="49" fontId="5" fillId="0" borderId="5" xfId="0" applyNumberFormat="1" applyFont="1" applyBorder="1" applyAlignment="1">
      <alignment horizontal="left"/>
    </xf>
    <xf numFmtId="0" fontId="11" fillId="0" borderId="7" xfId="0" applyFont="1" applyBorder="1" applyAlignment="1">
      <alignment horizontal="left" vertical="center" wrapText="1"/>
    </xf>
    <xf numFmtId="0" fontId="4" fillId="0" borderId="8" xfId="0" applyFont="1" applyBorder="1" applyAlignment="1">
      <alignment horizontal="left" vertical="center" wrapText="1"/>
    </xf>
    <xf numFmtId="0" fontId="5" fillId="0" borderId="4" xfId="0" applyFont="1" applyBorder="1" applyAlignment="1">
      <alignment horizontal="left" vertical="center" wrapText="1"/>
    </xf>
    <xf numFmtId="0" fontId="11" fillId="0" borderId="4" xfId="0" applyFont="1" applyBorder="1" applyAlignment="1">
      <alignment horizontal="left" vertical="center"/>
    </xf>
    <xf numFmtId="49" fontId="4" fillId="0" borderId="8" xfId="0" applyNumberFormat="1" applyFont="1" applyBorder="1" applyAlignment="1">
      <alignment vertical="center" wrapText="1"/>
    </xf>
    <xf numFmtId="3" fontId="5" fillId="0" borderId="8" xfId="0" applyNumberFormat="1" applyFont="1" applyBorder="1" applyAlignment="1">
      <alignment horizontal="left" vertical="center" wrapText="1"/>
    </xf>
    <xf numFmtId="0" fontId="4" fillId="0" borderId="7" xfId="0" applyFont="1" applyBorder="1" applyAlignment="1">
      <alignment wrapText="1"/>
    </xf>
    <xf numFmtId="0" fontId="5" fillId="0" borderId="7" xfId="0" applyFont="1" applyBorder="1" applyAlignment="1">
      <alignment horizontal="left" vertical="center" wrapText="1"/>
    </xf>
    <xf numFmtId="0" fontId="4" fillId="0" borderId="2" xfId="0" applyFont="1" applyBorder="1" applyAlignment="1">
      <alignment wrapText="1"/>
    </xf>
    <xf numFmtId="0" fontId="4" fillId="0" borderId="8" xfId="0" applyFont="1" applyBorder="1" applyAlignment="1">
      <alignment wrapText="1"/>
    </xf>
    <xf numFmtId="0" fontId="5" fillId="0" borderId="8" xfId="0" applyFont="1" applyBorder="1" applyAlignment="1">
      <alignment horizontal="left" vertical="center" wrapText="1"/>
    </xf>
    <xf numFmtId="3" fontId="5" fillId="0" borderId="4" xfId="0" applyNumberFormat="1" applyFont="1" applyBorder="1" applyAlignment="1">
      <alignment horizontal="left" vertical="center" wrapText="1"/>
    </xf>
    <xf numFmtId="49" fontId="4" fillId="0" borderId="12" xfId="0" applyNumberFormat="1" applyFont="1" applyBorder="1" applyAlignment="1">
      <alignment vertical="center" wrapText="1"/>
    </xf>
    <xf numFmtId="49" fontId="5" fillId="0" borderId="11" xfId="0" applyNumberFormat="1" applyFont="1" applyBorder="1" applyAlignment="1">
      <alignment horizontal="left"/>
    </xf>
    <xf numFmtId="0" fontId="0" fillId="0" borderId="0" xfId="0" applyAlignment="1">
      <alignment horizontal="left" vertical="center"/>
    </xf>
    <xf numFmtId="0" fontId="8" fillId="0" borderId="0" xfId="0" applyFont="1" applyFill="1"/>
    <xf numFmtId="0" fontId="18" fillId="0" borderId="0" xfId="0" applyFont="1" applyFill="1"/>
    <xf numFmtId="3" fontId="4" fillId="0" borderId="2" xfId="0" applyNumberFormat="1" applyFont="1" applyBorder="1" applyAlignment="1">
      <alignment horizontal="left" vertical="center" wrapText="1"/>
    </xf>
    <xf numFmtId="3" fontId="14" fillId="0" borderId="2" xfId="0" applyNumberFormat="1" applyFont="1" applyBorder="1" applyAlignment="1">
      <alignment horizontal="left" vertical="center"/>
    </xf>
    <xf numFmtId="0" fontId="0" fillId="0" borderId="0" xfId="0" applyAlignment="1">
      <alignment horizontal="left"/>
    </xf>
    <xf numFmtId="0" fontId="20" fillId="0" borderId="2" xfId="2" applyFont="1" applyBorder="1" applyAlignment="1">
      <alignment horizontal="center" vertical="center"/>
    </xf>
    <xf numFmtId="166" fontId="10" fillId="0" borderId="2" xfId="0" applyNumberFormat="1" applyFont="1" applyBorder="1" applyAlignment="1">
      <alignment horizontal="left" vertical="center" wrapText="1"/>
    </xf>
    <xf numFmtId="166" fontId="21" fillId="0" borderId="2" xfId="0" applyNumberFormat="1" applyFont="1" applyBorder="1" applyAlignment="1">
      <alignment horizontal="left" vertical="center"/>
    </xf>
    <xf numFmtId="0" fontId="23" fillId="3" borderId="0" xfId="0" applyFont="1" applyFill="1"/>
    <xf numFmtId="0" fontId="24" fillId="3" borderId="0" xfId="0" applyFont="1" applyFill="1"/>
    <xf numFmtId="0" fontId="25" fillId="3" borderId="0" xfId="0" applyFont="1" applyFill="1"/>
    <xf numFmtId="0" fontId="22" fillId="0" borderId="4" xfId="1" applyNumberFormat="1" applyFont="1" applyBorder="1" applyAlignment="1">
      <alignment horizontal="center" vertical="center"/>
    </xf>
    <xf numFmtId="49" fontId="4" fillId="0" borderId="4" xfId="0" applyNumberFormat="1" applyFont="1" applyBorder="1" applyAlignment="1">
      <alignment wrapText="1"/>
    </xf>
    <xf numFmtId="49" fontId="4" fillId="0" borderId="4" xfId="0" applyNumberFormat="1" applyFont="1" applyBorder="1" applyAlignment="1">
      <alignment horizontal="left" vertical="center" wrapText="1"/>
    </xf>
    <xf numFmtId="3" fontId="11" fillId="0" borderId="8" xfId="0" applyNumberFormat="1" applyFont="1" applyFill="1" applyBorder="1" applyAlignment="1">
      <alignment horizontal="left" vertical="center"/>
    </xf>
    <xf numFmtId="0" fontId="25" fillId="0" borderId="0" xfId="0" applyFont="1" applyFill="1"/>
    <xf numFmtId="0" fontId="24" fillId="0" borderId="0" xfId="0" applyFont="1" applyFill="1"/>
    <xf numFmtId="0" fontId="12" fillId="0" borderId="0" xfId="2" applyFont="1"/>
    <xf numFmtId="166" fontId="6" fillId="0" borderId="9" xfId="4" applyNumberFormat="1" applyFont="1" applyFill="1" applyBorder="1" applyAlignment="1">
      <alignment horizontal="right" vertical="center"/>
    </xf>
    <xf numFmtId="166" fontId="10" fillId="0" borderId="4" xfId="0" applyNumberFormat="1" applyFont="1" applyFill="1" applyBorder="1" applyAlignment="1">
      <alignment horizontal="right" vertical="center"/>
    </xf>
    <xf numFmtId="166" fontId="10" fillId="0" borderId="2" xfId="0" applyNumberFormat="1" applyFont="1" applyFill="1" applyBorder="1" applyAlignment="1">
      <alignment horizontal="right" vertical="center"/>
    </xf>
    <xf numFmtId="165" fontId="10" fillId="0" borderId="2" xfId="0" applyNumberFormat="1" applyFont="1" applyFill="1" applyBorder="1" applyAlignment="1">
      <alignment horizontal="right" vertical="center"/>
    </xf>
    <xf numFmtId="3" fontId="5" fillId="0" borderId="7" xfId="0" applyNumberFormat="1" applyFont="1" applyBorder="1" applyAlignment="1">
      <alignment horizontal="left" vertical="center" wrapText="1"/>
    </xf>
    <xf numFmtId="3" fontId="11" fillId="0" borderId="7" xfId="0" applyNumberFormat="1" applyFont="1" applyBorder="1" applyAlignment="1">
      <alignment horizontal="left" vertical="center"/>
    </xf>
    <xf numFmtId="166" fontId="16" fillId="0" borderId="4" xfId="0" applyNumberFormat="1" applyFont="1" applyFill="1" applyBorder="1" applyAlignment="1">
      <alignment horizontal="right" vertical="center"/>
    </xf>
    <xf numFmtId="166" fontId="16" fillId="0" borderId="8" xfId="0" applyNumberFormat="1" applyFont="1" applyFill="1" applyBorder="1" applyAlignment="1">
      <alignment horizontal="right" vertical="center"/>
    </xf>
    <xf numFmtId="49" fontId="4" fillId="0" borderId="2" xfId="0" applyNumberFormat="1" applyFont="1" applyBorder="1" applyAlignment="1">
      <alignment vertical="center" wrapText="1"/>
    </xf>
    <xf numFmtId="166" fontId="11" fillId="0" borderId="4" xfId="0" applyNumberFormat="1" applyFont="1" applyBorder="1" applyAlignment="1">
      <alignment horizontal="left" vertical="center"/>
    </xf>
    <xf numFmtId="0" fontId="4" fillId="0" borderId="4" xfId="0" applyFont="1" applyBorder="1" applyAlignment="1">
      <alignment wrapText="1"/>
    </xf>
    <xf numFmtId="49" fontId="5" fillId="0" borderId="8" xfId="5" applyNumberFormat="1" applyFont="1" applyBorder="1" applyAlignment="1">
      <alignment horizontal="left" vertical="center" wrapText="1"/>
    </xf>
    <xf numFmtId="49" fontId="11" fillId="0" borderId="8" xfId="5" applyNumberFormat="1" applyFont="1" applyBorder="1" applyAlignment="1">
      <alignment horizontal="left" vertical="center"/>
    </xf>
    <xf numFmtId="166" fontId="11" fillId="0" borderId="7" xfId="0" applyNumberFormat="1" applyFont="1" applyBorder="1" applyAlignment="1">
      <alignment horizontal="left" vertical="center"/>
    </xf>
    <xf numFmtId="49" fontId="6" fillId="0" borderId="2" xfId="0" applyNumberFormat="1" applyFont="1" applyBorder="1" applyAlignment="1">
      <alignment wrapText="1"/>
    </xf>
    <xf numFmtId="0" fontId="11" fillId="0" borderId="8" xfId="0" applyFont="1" applyFill="1" applyBorder="1" applyAlignment="1">
      <alignment horizontal="left" vertical="center"/>
    </xf>
    <xf numFmtId="0" fontId="14" fillId="0" borderId="8" xfId="0" applyFont="1" applyBorder="1" applyAlignment="1">
      <alignment horizontal="left" vertical="center"/>
    </xf>
    <xf numFmtId="0" fontId="4" fillId="0" borderId="5" xfId="0" applyFont="1" applyBorder="1" applyAlignment="1">
      <alignment wrapText="1"/>
    </xf>
    <xf numFmtId="3" fontId="14" fillId="0" borderId="4" xfId="0" applyNumberFormat="1" applyFont="1" applyBorder="1" applyAlignment="1">
      <alignment horizontal="left" vertical="center"/>
    </xf>
    <xf numFmtId="168" fontId="0" fillId="0" borderId="0" xfId="6" applyNumberFormat="1" applyFont="1" applyAlignment="1">
      <alignment horizontal="left" vertical="center"/>
    </xf>
    <xf numFmtId="49" fontId="4" fillId="0" borderId="1" xfId="0" applyNumberFormat="1" applyFont="1" applyBorder="1" applyAlignment="1">
      <alignment wrapText="1"/>
    </xf>
    <xf numFmtId="3" fontId="15" fillId="0" borderId="1" xfId="0" applyNumberFormat="1" applyFont="1" applyBorder="1" applyAlignment="1">
      <alignment horizontal="left" vertical="center" wrapText="1"/>
    </xf>
    <xf numFmtId="3" fontId="5" fillId="0" borderId="17" xfId="0" applyNumberFormat="1" applyFont="1" applyBorder="1" applyAlignment="1">
      <alignment horizontal="left" vertical="center" wrapText="1"/>
    </xf>
    <xf numFmtId="3" fontId="11" fillId="0" borderId="17" xfId="0" applyNumberFormat="1" applyFont="1" applyBorder="1" applyAlignment="1">
      <alignment horizontal="left" vertical="center"/>
    </xf>
    <xf numFmtId="0" fontId="12" fillId="0" borderId="0" xfId="0" applyFont="1" applyAlignment="1">
      <alignment horizontal="center" vertical="center"/>
    </xf>
    <xf numFmtId="3" fontId="16" fillId="0" borderId="4" xfId="0" applyNumberFormat="1" applyFont="1" applyFill="1" applyBorder="1" applyAlignment="1">
      <alignment horizontal="right" vertical="center"/>
    </xf>
    <xf numFmtId="3" fontId="10" fillId="0" borderId="2" xfId="0" applyNumberFormat="1" applyFont="1" applyFill="1" applyBorder="1" applyAlignment="1">
      <alignment horizontal="right" vertical="center"/>
    </xf>
    <xf numFmtId="3" fontId="10" fillId="0" borderId="4" xfId="0" applyNumberFormat="1" applyFont="1" applyFill="1" applyBorder="1" applyAlignment="1">
      <alignment horizontal="right" vertical="center"/>
    </xf>
    <xf numFmtId="168" fontId="10" fillId="0" borderId="2" xfId="6" applyNumberFormat="1" applyFont="1" applyFill="1" applyBorder="1" applyAlignment="1">
      <alignment horizontal="right" vertical="center"/>
    </xf>
    <xf numFmtId="166" fontId="10" fillId="0" borderId="8" xfId="0" applyNumberFormat="1" applyFont="1" applyFill="1" applyBorder="1" applyAlignment="1">
      <alignment horizontal="right" vertical="center"/>
    </xf>
    <xf numFmtId="0" fontId="10" fillId="0" borderId="2" xfId="0" applyNumberFormat="1" applyFont="1" applyFill="1" applyBorder="1" applyAlignment="1">
      <alignment horizontal="right" vertical="center"/>
    </xf>
    <xf numFmtId="166" fontId="6" fillId="0" borderId="2" xfId="0" applyNumberFormat="1" applyFont="1" applyFill="1" applyBorder="1" applyAlignment="1">
      <alignment horizontal="right" vertical="center"/>
    </xf>
    <xf numFmtId="166" fontId="6" fillId="0" borderId="4" xfId="0" applyNumberFormat="1" applyFont="1" applyFill="1" applyBorder="1" applyAlignment="1">
      <alignment horizontal="right" vertical="center"/>
    </xf>
    <xf numFmtId="166" fontId="17" fillId="0" borderId="4" xfId="0" applyNumberFormat="1" applyFont="1" applyFill="1" applyBorder="1" applyAlignment="1">
      <alignment horizontal="right" vertical="center"/>
    </xf>
    <xf numFmtId="0" fontId="10" fillId="0" borderId="3" xfId="0" applyNumberFormat="1" applyFont="1" applyFill="1" applyBorder="1" applyAlignment="1">
      <alignment horizontal="right" vertical="center"/>
    </xf>
    <xf numFmtId="0" fontId="10" fillId="0" borderId="10" xfId="0" applyNumberFormat="1" applyFont="1" applyFill="1" applyBorder="1" applyAlignment="1">
      <alignment horizontal="right" vertical="center"/>
    </xf>
    <xf numFmtId="0" fontId="10" fillId="0" borderId="8" xfId="0" applyNumberFormat="1" applyFont="1" applyFill="1" applyBorder="1" applyAlignment="1">
      <alignment horizontal="right" vertical="center"/>
    </xf>
    <xf numFmtId="165" fontId="10" fillId="0" borderId="8" xfId="0" applyNumberFormat="1" applyFont="1" applyFill="1" applyBorder="1" applyAlignment="1">
      <alignment horizontal="right" vertical="center"/>
    </xf>
    <xf numFmtId="166" fontId="10" fillId="0" borderId="7" xfId="0" applyNumberFormat="1" applyFont="1" applyFill="1" applyBorder="1" applyAlignment="1">
      <alignment horizontal="right" vertical="center"/>
    </xf>
    <xf numFmtId="166" fontId="6" fillId="0" borderId="4" xfId="4" applyNumberFormat="1" applyFont="1" applyFill="1" applyBorder="1" applyAlignment="1">
      <alignment horizontal="right" vertical="center"/>
    </xf>
    <xf numFmtId="166" fontId="6" fillId="0" borderId="16" xfId="4" applyNumberFormat="1" applyFont="1" applyFill="1" applyBorder="1" applyAlignment="1">
      <alignment horizontal="right" vertical="center"/>
    </xf>
    <xf numFmtId="166" fontId="10" fillId="0" borderId="9" xfId="4" applyNumberFormat="1" applyFont="1" applyFill="1" applyBorder="1" applyAlignment="1">
      <alignment horizontal="right" vertical="center"/>
    </xf>
    <xf numFmtId="166" fontId="10" fillId="0" borderId="13" xfId="4" applyNumberFormat="1" applyFont="1" applyFill="1" applyBorder="1" applyAlignment="1">
      <alignment horizontal="right" vertical="center"/>
    </xf>
    <xf numFmtId="166" fontId="6" fillId="0" borderId="15" xfId="4" applyNumberFormat="1" applyFont="1" applyFill="1" applyBorder="1" applyAlignment="1">
      <alignment horizontal="right" vertical="center"/>
    </xf>
    <xf numFmtId="166" fontId="10" fillId="0" borderId="6" xfId="4" applyNumberFormat="1" applyFont="1" applyFill="1" applyBorder="1" applyAlignment="1">
      <alignment horizontal="right" vertical="center"/>
    </xf>
    <xf numFmtId="166" fontId="10" fillId="0" borderId="14" xfId="4" applyNumberFormat="1" applyFont="1" applyFill="1" applyBorder="1" applyAlignment="1">
      <alignment horizontal="right" vertical="center"/>
    </xf>
    <xf numFmtId="0" fontId="10" fillId="0" borderId="4" xfId="3" applyNumberFormat="1" applyFont="1" applyFill="1" applyBorder="1" applyAlignment="1">
      <alignment horizontal="right" vertical="center"/>
    </xf>
    <xf numFmtId="0" fontId="10" fillId="0" borderId="2" xfId="3" applyNumberFormat="1" applyFont="1" applyFill="1" applyBorder="1" applyAlignment="1">
      <alignment horizontal="right" vertical="center"/>
    </xf>
    <xf numFmtId="0" fontId="10" fillId="0" borderId="8" xfId="3" applyNumberFormat="1" applyFont="1" applyFill="1" applyBorder="1" applyAlignment="1">
      <alignment horizontal="right" vertical="center"/>
    </xf>
    <xf numFmtId="165" fontId="10" fillId="0" borderId="8" xfId="3" applyNumberFormat="1" applyFont="1" applyFill="1" applyBorder="1" applyAlignment="1">
      <alignment horizontal="right" vertical="center"/>
    </xf>
    <xf numFmtId="165" fontId="10" fillId="0" borderId="4" xfId="3" applyNumberFormat="1" applyFont="1" applyFill="1" applyBorder="1" applyAlignment="1">
      <alignment horizontal="right" vertical="center"/>
    </xf>
    <xf numFmtId="0" fontId="10" fillId="0" borderId="1" xfId="0" applyNumberFormat="1" applyFont="1" applyFill="1" applyBorder="1" applyAlignment="1">
      <alignment horizontal="right" vertical="center"/>
    </xf>
    <xf numFmtId="165" fontId="10" fillId="0" borderId="1" xfId="0" applyNumberFormat="1" applyFont="1" applyFill="1" applyBorder="1" applyAlignment="1">
      <alignment horizontal="right" vertical="center"/>
    </xf>
    <xf numFmtId="0" fontId="10" fillId="0" borderId="11" xfId="0" applyNumberFormat="1" applyFont="1" applyFill="1" applyBorder="1" applyAlignment="1">
      <alignment horizontal="right" vertical="center"/>
    </xf>
    <xf numFmtId="0" fontId="10" fillId="0" borderId="7" xfId="0" applyNumberFormat="1" applyFont="1" applyFill="1" applyBorder="1" applyAlignment="1">
      <alignment horizontal="right" vertical="center"/>
    </xf>
    <xf numFmtId="165" fontId="10" fillId="0" borderId="7" xfId="0" applyNumberFormat="1" applyFont="1" applyFill="1" applyBorder="1" applyAlignment="1">
      <alignment horizontal="right" vertical="center"/>
    </xf>
    <xf numFmtId="165" fontId="10" fillId="0" borderId="3" xfId="0" applyNumberFormat="1" applyFont="1" applyFill="1" applyBorder="1" applyAlignment="1">
      <alignment horizontal="right" vertical="center"/>
    </xf>
    <xf numFmtId="165" fontId="10" fillId="0" borderId="10" xfId="0" applyNumberFormat="1" applyFont="1" applyFill="1" applyBorder="1" applyAlignment="1">
      <alignment horizontal="right" vertical="center"/>
    </xf>
    <xf numFmtId="0" fontId="10" fillId="0" borderId="4" xfId="0" applyNumberFormat="1" applyFont="1" applyFill="1" applyBorder="1" applyAlignment="1">
      <alignment horizontal="right" vertical="center"/>
    </xf>
    <xf numFmtId="165" fontId="26" fillId="0" borderId="2" xfId="0" applyNumberFormat="1" applyFont="1" applyFill="1" applyBorder="1" applyAlignment="1">
      <alignment horizontal="right" vertical="center"/>
    </xf>
    <xf numFmtId="0" fontId="10" fillId="0" borderId="17" xfId="0" applyNumberFormat="1" applyFont="1" applyFill="1" applyBorder="1" applyAlignment="1">
      <alignment horizontal="right" vertical="center"/>
    </xf>
    <xf numFmtId="0" fontId="27" fillId="0" borderId="17" xfId="0" applyNumberFormat="1" applyFont="1" applyFill="1" applyBorder="1" applyAlignment="1">
      <alignment horizontal="right" vertical="center"/>
    </xf>
    <xf numFmtId="0" fontId="10" fillId="0" borderId="7" xfId="4" applyNumberFormat="1" applyFont="1" applyFill="1" applyBorder="1" applyAlignment="1">
      <alignment horizontal="right" vertical="center"/>
    </xf>
    <xf numFmtId="0" fontId="10" fillId="0" borderId="1" xfId="4" applyNumberFormat="1" applyFont="1" applyFill="1" applyBorder="1" applyAlignment="1">
      <alignment horizontal="right" vertical="center"/>
    </xf>
    <xf numFmtId="165" fontId="6" fillId="0" borderId="8" xfId="0" applyNumberFormat="1" applyFont="1" applyFill="1" applyBorder="1" applyAlignment="1">
      <alignment horizontal="right" vertical="center"/>
    </xf>
    <xf numFmtId="166" fontId="17" fillId="0" borderId="8" xfId="0" applyNumberFormat="1" applyFont="1" applyFill="1" applyBorder="1" applyAlignment="1">
      <alignment horizontal="right" vertical="center"/>
    </xf>
    <xf numFmtId="165" fontId="10" fillId="0" borderId="4" xfId="0" applyNumberFormat="1" applyFont="1" applyFill="1" applyBorder="1" applyAlignment="1">
      <alignment horizontal="right" vertical="center"/>
    </xf>
    <xf numFmtId="0" fontId="10" fillId="0" borderId="8" xfId="0" applyFont="1" applyFill="1" applyBorder="1" applyAlignment="1">
      <alignment horizontal="right" vertical="center"/>
    </xf>
    <xf numFmtId="49" fontId="11" fillId="0" borderId="2" xfId="0" applyNumberFormat="1" applyFont="1" applyFill="1" applyBorder="1" applyAlignment="1">
      <alignment horizontal="left" vertical="center"/>
    </xf>
    <xf numFmtId="49" fontId="11" fillId="0" borderId="4" xfId="5" applyNumberFormat="1" applyFont="1" applyFill="1" applyBorder="1" applyAlignment="1">
      <alignment horizontal="left" vertical="center"/>
    </xf>
    <xf numFmtId="3" fontId="11" fillId="0" borderId="4" xfId="0" applyNumberFormat="1" applyFont="1" applyFill="1" applyBorder="1" applyAlignment="1">
      <alignment horizontal="left" vertical="center"/>
    </xf>
    <xf numFmtId="3" fontId="14" fillId="0" borderId="2" xfId="0" applyNumberFormat="1" applyFont="1" applyFill="1" applyBorder="1" applyAlignment="1">
      <alignment horizontal="left" vertical="center"/>
    </xf>
    <xf numFmtId="49" fontId="11" fillId="0" borderId="8" xfId="0" applyNumberFormat="1" applyFont="1" applyFill="1" applyBorder="1" applyAlignment="1">
      <alignment horizontal="left" vertical="center"/>
    </xf>
    <xf numFmtId="0" fontId="14" fillId="0" borderId="7" xfId="0" applyFont="1" applyFill="1" applyBorder="1" applyAlignment="1">
      <alignment horizontal="left" vertical="center"/>
    </xf>
    <xf numFmtId="0" fontId="11" fillId="0" borderId="6" xfId="0" applyFont="1" applyFill="1" applyBorder="1" applyAlignment="1">
      <alignment horizontal="left" vertical="center"/>
    </xf>
    <xf numFmtId="166" fontId="11" fillId="0" borderId="1" xfId="0" applyNumberFormat="1" applyFont="1" applyFill="1" applyBorder="1" applyAlignment="1">
      <alignment horizontal="left" vertical="center"/>
    </xf>
    <xf numFmtId="166" fontId="11" fillId="0" borderId="7" xfId="0" applyNumberFormat="1" applyFont="1" applyFill="1" applyBorder="1" applyAlignment="1">
      <alignment horizontal="left" vertical="center"/>
    </xf>
    <xf numFmtId="166" fontId="11" fillId="0" borderId="8" xfId="0" applyNumberFormat="1" applyFont="1" applyFill="1" applyBorder="1" applyAlignment="1">
      <alignment horizontal="left" vertical="center"/>
    </xf>
    <xf numFmtId="49" fontId="11" fillId="0" borderId="4" xfId="0" applyNumberFormat="1" applyFont="1" applyFill="1" applyBorder="1" applyAlignment="1">
      <alignment horizontal="left" vertical="center"/>
    </xf>
    <xf numFmtId="0" fontId="11" fillId="0" borderId="1" xfId="0" applyFont="1" applyFill="1" applyBorder="1" applyAlignment="1">
      <alignment horizontal="left" vertical="center"/>
    </xf>
    <xf numFmtId="3" fontId="11" fillId="0" borderId="17" xfId="0" applyNumberFormat="1" applyFont="1" applyFill="1" applyBorder="1" applyAlignment="1">
      <alignment horizontal="left" vertical="center"/>
    </xf>
    <xf numFmtId="0" fontId="11" fillId="0" borderId="7" xfId="0" applyFont="1" applyFill="1" applyBorder="1" applyAlignment="1">
      <alignment horizontal="left" vertical="center"/>
    </xf>
    <xf numFmtId="3" fontId="4" fillId="0" borderId="17" xfId="0" applyNumberFormat="1" applyFont="1" applyFill="1" applyBorder="1" applyAlignment="1">
      <alignment horizontal="left" vertical="center"/>
    </xf>
    <xf numFmtId="0" fontId="10" fillId="0" borderId="17" xfId="0" applyNumberFormat="1" applyFont="1" applyFill="1" applyBorder="1" applyAlignment="1">
      <alignment horizontal="left" vertical="center"/>
    </xf>
    <xf numFmtId="49" fontId="4" fillId="0" borderId="17" xfId="0" applyNumberFormat="1" applyFont="1" applyBorder="1" applyAlignment="1">
      <alignment vertical="center" wrapText="1"/>
    </xf>
    <xf numFmtId="0" fontId="0" fillId="0" borderId="0" xfId="0" applyFont="1" applyAlignment="1">
      <alignment horizontal="center" vertical="center"/>
    </xf>
    <xf numFmtId="3" fontId="1" fillId="2" borderId="4" xfId="1" applyNumberFormat="1" applyFont="1" applyFill="1" applyBorder="1" applyAlignment="1">
      <alignment horizontal="center" vertical="center"/>
    </xf>
    <xf numFmtId="165" fontId="10" fillId="0" borderId="7" xfId="4" applyNumberFormat="1" applyFont="1" applyFill="1" applyBorder="1" applyAlignment="1">
      <alignment horizontal="right" vertical="center"/>
    </xf>
    <xf numFmtId="3" fontId="11" fillId="0" borderId="1" xfId="0" applyNumberFormat="1" applyFont="1" applyFill="1" applyBorder="1" applyAlignment="1">
      <alignment horizontal="left" vertical="center"/>
    </xf>
    <xf numFmtId="166" fontId="10" fillId="0" borderId="1" xfId="0" applyNumberFormat="1" applyFont="1" applyFill="1" applyBorder="1" applyAlignment="1">
      <alignment horizontal="right" vertical="center"/>
    </xf>
    <xf numFmtId="166" fontId="16" fillId="0" borderId="6" xfId="0" applyNumberFormat="1" applyFont="1" applyFill="1" applyBorder="1" applyAlignment="1">
      <alignment horizontal="right" vertical="center"/>
    </xf>
    <xf numFmtId="49" fontId="4" fillId="0" borderId="1" xfId="0" applyNumberFormat="1" applyFont="1" applyFill="1" applyBorder="1" applyAlignment="1">
      <alignment wrapText="1"/>
    </xf>
    <xf numFmtId="3" fontId="5" fillId="0" borderId="1" xfId="0" applyNumberFormat="1" applyFont="1" applyFill="1" applyBorder="1" applyAlignment="1">
      <alignment horizontal="left" vertical="center" wrapText="1"/>
    </xf>
    <xf numFmtId="0" fontId="11" fillId="0" borderId="1" xfId="0" applyFont="1" applyBorder="1" applyAlignment="1">
      <alignment horizontal="left" vertical="center" wrapText="1"/>
    </xf>
    <xf numFmtId="166" fontId="10" fillId="0" borderId="1" xfId="4" applyNumberFormat="1" applyFont="1" applyFill="1" applyBorder="1" applyAlignment="1">
      <alignment horizontal="right" vertical="center"/>
    </xf>
    <xf numFmtId="166" fontId="10" fillId="0" borderId="18" xfId="4" applyNumberFormat="1" applyFont="1" applyFill="1" applyBorder="1" applyAlignment="1">
      <alignment horizontal="right" vertical="center"/>
    </xf>
    <xf numFmtId="0" fontId="4" fillId="0" borderId="1" xfId="0" applyFont="1" applyBorder="1" applyAlignment="1">
      <alignment wrapText="1"/>
    </xf>
    <xf numFmtId="49" fontId="5" fillId="0" borderId="1" xfId="5" applyNumberFormat="1" applyFont="1" applyBorder="1" applyAlignment="1">
      <alignment horizontal="left" vertical="center" wrapText="1"/>
    </xf>
    <xf numFmtId="49" fontId="11" fillId="0" borderId="1" xfId="5" applyNumberFormat="1" applyFont="1" applyFill="1" applyBorder="1" applyAlignment="1">
      <alignment horizontal="left" vertical="center"/>
    </xf>
    <xf numFmtId="0" fontId="10" fillId="0" borderId="1" xfId="3" applyNumberFormat="1" applyFont="1" applyFill="1" applyBorder="1" applyAlignment="1">
      <alignment horizontal="right" vertical="center"/>
    </xf>
    <xf numFmtId="3" fontId="5" fillId="0" borderId="18" xfId="0" applyNumberFormat="1" applyFont="1" applyBorder="1" applyAlignment="1">
      <alignment horizontal="left" vertical="center" wrapText="1"/>
    </xf>
    <xf numFmtId="165" fontId="10" fillId="0" borderId="12" xfId="0" applyNumberFormat="1" applyFont="1" applyFill="1" applyBorder="1" applyAlignment="1">
      <alignment horizontal="right" vertical="center"/>
    </xf>
    <xf numFmtId="0" fontId="4" fillId="0" borderId="1" xfId="0" applyFont="1" applyBorder="1" applyAlignment="1">
      <alignment horizontal="left" vertical="center" wrapText="1"/>
    </xf>
    <xf numFmtId="0" fontId="19" fillId="0" borderId="1" xfId="0" applyFont="1" applyFill="1" applyBorder="1" applyAlignment="1">
      <alignment horizontal="left" vertical="center"/>
    </xf>
    <xf numFmtId="165" fontId="6" fillId="0" borderId="1" xfId="0" applyNumberFormat="1" applyFont="1" applyFill="1" applyBorder="1" applyAlignment="1">
      <alignment horizontal="right" vertical="center"/>
    </xf>
    <xf numFmtId="49" fontId="4" fillId="0" borderId="1" xfId="0" applyNumberFormat="1" applyFont="1" applyBorder="1" applyAlignment="1">
      <alignment vertical="center" wrapText="1"/>
    </xf>
    <xf numFmtId="166" fontId="16" fillId="0" borderId="7" xfId="0" applyNumberFormat="1" applyFont="1" applyFill="1" applyBorder="1" applyAlignment="1">
      <alignment horizontal="right" vertical="center"/>
    </xf>
    <xf numFmtId="166" fontId="16" fillId="0" borderId="19" xfId="0" applyNumberFormat="1" applyFont="1" applyFill="1" applyBorder="1" applyAlignment="1">
      <alignment horizontal="right" vertical="center"/>
    </xf>
    <xf numFmtId="49" fontId="4" fillId="0" borderId="7" xfId="0" applyNumberFormat="1" applyFont="1" applyBorder="1" applyAlignment="1">
      <alignment horizontal="left" vertical="center" wrapText="1"/>
    </xf>
    <xf numFmtId="49" fontId="14" fillId="0" borderId="7" xfId="0" applyNumberFormat="1" applyFont="1" applyFill="1" applyBorder="1" applyAlignment="1">
      <alignment horizontal="left" vertical="center"/>
    </xf>
    <xf numFmtId="166" fontId="6" fillId="0" borderId="7" xfId="0" applyNumberFormat="1" applyFont="1" applyFill="1" applyBorder="1" applyAlignment="1">
      <alignment horizontal="right" vertical="center"/>
    </xf>
    <xf numFmtId="49" fontId="4" fillId="0" borderId="2" xfId="0" applyNumberFormat="1" applyFont="1" applyFill="1" applyBorder="1" applyAlignment="1">
      <alignment wrapText="1"/>
    </xf>
    <xf numFmtId="0" fontId="10" fillId="0" borderId="7" xfId="3" applyNumberFormat="1" applyFont="1" applyFill="1" applyBorder="1" applyAlignment="1">
      <alignment horizontal="right" vertical="center"/>
    </xf>
    <xf numFmtId="166" fontId="5" fillId="0" borderId="7" xfId="0" applyNumberFormat="1" applyFont="1" applyFill="1" applyBorder="1" applyAlignment="1">
      <alignment horizontal="left" vertical="center" wrapText="1"/>
    </xf>
    <xf numFmtId="166" fontId="16" fillId="0" borderId="17" xfId="0" applyNumberFormat="1" applyFont="1" applyFill="1" applyBorder="1" applyAlignment="1">
      <alignment horizontal="right" vertical="center"/>
    </xf>
    <xf numFmtId="0" fontId="10" fillId="0" borderId="8" xfId="4" applyNumberFormat="1" applyFont="1" applyFill="1" applyBorder="1" applyAlignment="1">
      <alignment horizontal="right" vertical="center"/>
    </xf>
    <xf numFmtId="49" fontId="4" fillId="0" borderId="7" xfId="0" applyNumberFormat="1" applyFont="1" applyBorder="1" applyAlignment="1">
      <alignment vertical="center" wrapText="1"/>
    </xf>
    <xf numFmtId="49" fontId="11" fillId="0" borderId="7" xfId="0" applyNumberFormat="1" applyFont="1" applyFill="1" applyBorder="1" applyAlignment="1">
      <alignment horizontal="left" vertical="center"/>
    </xf>
    <xf numFmtId="166" fontId="17" fillId="0" borderId="7" xfId="0" applyNumberFormat="1" applyFont="1" applyFill="1" applyBorder="1" applyAlignment="1">
      <alignment horizontal="right" vertical="center"/>
    </xf>
    <xf numFmtId="166" fontId="17" fillId="0" borderId="6" xfId="0" applyNumberFormat="1" applyFont="1" applyFill="1" applyBorder="1" applyAlignment="1">
      <alignment horizontal="right" vertical="center"/>
    </xf>
  </cellXfs>
  <cellStyles count="7">
    <cellStyle name="Comma" xfId="6" builtinId="3"/>
    <cellStyle name="Comma 2" xfId="4"/>
    <cellStyle name="Normal" xfId="0" builtinId="0"/>
    <cellStyle name="Normal 2" xfId="2"/>
    <cellStyle name="Normal 3" xfId="5"/>
    <cellStyle name="Normal 4" xfId="1"/>
    <cellStyle name="Percent" xfId="3" builtinId="5"/>
  </cellStyles>
  <dxfs count="40">
    <dxf>
      <font>
        <b/>
        <i val="0"/>
        <strike val="0"/>
        <condense val="0"/>
        <extend val="0"/>
        <outline val="0"/>
        <shadow val="0"/>
        <u val="none"/>
        <vertAlign val="baseline"/>
        <sz val="11"/>
        <color theme="1"/>
        <name val="Calibri"/>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border outline="0">
        <bottom style="thin">
          <color auto="1"/>
        </bottom>
      </border>
    </dxf>
    <dxf>
      <font>
        <b/>
        <i val="0"/>
        <strike val="0"/>
        <condense val="0"/>
        <extend val="0"/>
        <outline val="0"/>
        <shadow val="0"/>
        <u val="none"/>
        <vertAlign val="baseline"/>
        <sz val="11"/>
        <color rgb="FF000000"/>
        <name val="Calibri"/>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none"/>
      </font>
      <alignment horizontal="left" vertical="center" textRotation="0" wrapText="0" indent="0" justifyLastLine="0" shrinkToFit="0" readingOrder="0"/>
    </dxf>
    <dxf>
      <font>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left style="thin">
          <color auto="1"/>
        </left>
        <right style="thin">
          <color auto="1"/>
        </right>
        <top style="thin">
          <color auto="1"/>
        </top>
        <bottom style="thin">
          <color auto="1"/>
        </bottom>
      </border>
    </dxf>
    <dxf>
      <numFmt numFmtId="169" formatCode="_(* #,##0.0_);_(* \(#,##0.0\);_(* &quot;-&quot;??_);_(@_)"/>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font>
      <numFmt numFmtId="169" formatCode="_(* #,##0.0_);_(* \(#,##0.0\);_(* &quot;-&quot;??_);_(@_)"/>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3" formatCode="#,##0"/>
      <border diagonalUp="0" diagonalDown="0" outline="0">
        <left style="thin">
          <color auto="1"/>
        </left>
        <right style="thin">
          <color auto="1"/>
        </right>
        <top style="thin">
          <color auto="1"/>
        </top>
        <bottom/>
      </border>
    </dxf>
    <dxf>
      <font>
        <b val="0"/>
        <i/>
        <strike val="0"/>
        <condense val="0"/>
        <extend val="0"/>
        <outline val="0"/>
        <shadow val="0"/>
        <u val="none"/>
        <vertAlign val="baseline"/>
        <sz val="9"/>
        <color theme="1"/>
        <name val="Arial"/>
        <scheme val="none"/>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theme="1"/>
        <name val="Arial"/>
        <scheme val="none"/>
      </font>
      <numFmt numFmtId="3" formatCode="#,##0"/>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strike val="0"/>
        <outline val="0"/>
        <shadow val="0"/>
        <u val="none"/>
        <vertAlign val="baseline"/>
        <sz val="10"/>
        <color theme="1"/>
        <name val="Calibri"/>
        <scheme val="none"/>
      </font>
      <numFmt numFmtId="30" formatCode="@"/>
      <alignment horizontal="general"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numFmt numFmtId="3" formatCode="#,##0"/>
      <alignment horizontal="center" vertical="center" textRotation="0" wrapText="0"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none"/>
      </font>
      <alignment horizontal="left" vertical="center" textRotation="0" wrapText="0" indent="0" justifyLastLine="0" shrinkToFit="0" readingOrder="0"/>
    </dxf>
    <dxf>
      <font>
        <strike val="0"/>
        <outline val="0"/>
        <shadow val="0"/>
        <u val="none"/>
        <vertAlign val="baseline"/>
        <sz val="9"/>
        <color theme="4" tint="-0.249977111117893"/>
        <name val="Arial"/>
        <scheme val="none"/>
      </font>
      <numFmt numFmtId="166" formatCode="#,##0.0"/>
      <fill>
        <patternFill patternType="none">
          <fgColor indexed="64"/>
          <bgColor indexed="65"/>
        </patternFill>
      </fill>
      <alignment horizontal="right" vertical="center" textRotation="0" wrapText="0" indent="0" justifyLastLine="0" shrinkToFit="0" readingOrder="0"/>
      <border diagonalUp="0" diagonalDown="0">
        <left style="thin">
          <color auto="1"/>
        </left>
        <right style="thin">
          <color auto="1"/>
        </right>
        <top/>
        <bottom style="thin">
          <color auto="1"/>
        </bottom>
        <vertical/>
        <horizontal/>
      </border>
    </dxf>
    <dxf>
      <font>
        <b val="0"/>
        <strike val="0"/>
        <outline val="0"/>
        <shadow val="0"/>
        <u val="none"/>
        <sz val="9"/>
        <color theme="4" tint="-0.249977111117893"/>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color auto="1"/>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color auto="1"/>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3" formatCode="#,##0"/>
      <border diagonalUp="0" diagonalDown="0" outline="0">
        <left style="thin">
          <color auto="1"/>
        </left>
        <right style="thin">
          <color auto="1"/>
        </right>
        <top style="thin">
          <color auto="1"/>
        </top>
        <bottom/>
      </border>
    </dxf>
    <dxf>
      <font>
        <b val="0"/>
        <i/>
        <strike val="0"/>
        <condense val="0"/>
        <extend val="0"/>
        <outline val="0"/>
        <shadow val="0"/>
        <u val="none"/>
        <vertAlign val="baseline"/>
        <sz val="9"/>
        <color theme="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theme="1"/>
        <name val="Arial"/>
        <scheme val="none"/>
      </font>
      <numFmt numFmtId="3" formatCode="#,##0"/>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strike val="0"/>
        <outline val="0"/>
        <shadow val="0"/>
        <u val="none"/>
        <vertAlign val="baseline"/>
        <sz val="10"/>
        <color theme="1"/>
        <name val="Calibri"/>
        <scheme val="none"/>
      </font>
      <numFmt numFmtId="30" formatCode="@"/>
      <alignment horizontal="general"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numFmt numFmtId="3" formatCode="#,##0"/>
      <alignment horizontal="center" vertical="center"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microsoft.com/office/2007/relationships/slicerCache" Target="slicerCaches/slicerCache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4.xml"/><Relationship Id="rId5" Type="http://schemas.microsoft.com/office/2007/relationships/slicerCache" Target="slicerCaches/slicerCache3.xml"/><Relationship Id="rId10" Type="http://schemas.openxmlformats.org/officeDocument/2006/relationships/calcChain" Target="calcChain.xml"/><Relationship Id="rId4" Type="http://schemas.microsoft.com/office/2007/relationships/slicerCache" Target="slicerCaches/slicerCache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28575</xdr:colOff>
      <xdr:row>2</xdr:row>
      <xdr:rowOff>104775</xdr:rowOff>
    </xdr:from>
    <xdr:to>
      <xdr:col>1</xdr:col>
      <xdr:colOff>4714875</xdr:colOff>
      <xdr:row>31</xdr:row>
      <xdr:rowOff>34289</xdr:rowOff>
    </xdr:to>
    <mc:AlternateContent xmlns:mc="http://schemas.openxmlformats.org/markup-compatibility/2006" xmlns:sle15="http://schemas.microsoft.com/office/drawing/2012/slicer">
      <mc:Choice Requires="sle15">
        <xdr:graphicFrame macro="">
          <xdr:nvGraphicFramePr>
            <xdr:cNvPr id="2" name="POKAZATELJI">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POKAZATELJI"/>
            </a:graphicData>
          </a:graphic>
        </xdr:graphicFrame>
      </mc:Choice>
      <mc:Fallback xmlns="">
        <xdr:sp macro="" textlink="">
          <xdr:nvSpPr>
            <xdr:cNvPr id="0" name=""/>
            <xdr:cNvSpPr>
              <a:spLocks noTextEdit="1"/>
            </xdr:cNvSpPr>
          </xdr:nvSpPr>
          <xdr:spPr>
            <a:xfrm>
              <a:off x="28575" y="447675"/>
              <a:ext cx="5781675" cy="596264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absoluteAnchor>
    <xdr:pos x="57149" y="6724650"/>
    <xdr:ext cx="3933825" cy="21964650"/>
    <mc:AlternateContent xmlns:mc="http://schemas.openxmlformats.org/markup-compatibility/2006" xmlns:sle15="http://schemas.microsoft.com/office/drawing/2012/slicer">
      <mc:Choice Requires="sle15">
        <xdr:graphicFrame macro="">
          <xdr:nvGraphicFramePr>
            <xdr:cNvPr id="3" name="EU SILC">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EU SILC"/>
            </a:graphicData>
          </a:graphic>
        </xdr:graphicFrame>
      </mc:Choice>
      <mc:Fallback xmlns="">
        <xdr:sp macro="" textlink="">
          <xdr:nvSpPr>
            <xdr:cNvPr id="0" name=""/>
            <xdr:cNvSpPr>
              <a:spLocks noTextEdit="1"/>
            </xdr:cNvSpPr>
          </xdr:nvSpPr>
          <xdr:spPr>
            <a:xfrm>
              <a:off x="57149" y="6724650"/>
              <a:ext cx="3933825" cy="219646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2</xdr:row>
      <xdr:rowOff>66675</xdr:rowOff>
    </xdr:from>
    <xdr:to>
      <xdr:col>1</xdr:col>
      <xdr:colOff>4714875</xdr:colOff>
      <xdr:row>32</xdr:row>
      <xdr:rowOff>102869</xdr:rowOff>
    </xdr:to>
    <mc:AlternateContent xmlns:mc="http://schemas.openxmlformats.org/markup-compatibility/2006" xmlns:sle15="http://schemas.microsoft.com/office/drawing/2012/slicer">
      <mc:Choice Requires="sle15">
        <xdr:graphicFrame macro="">
          <xdr:nvGraphicFramePr>
            <xdr:cNvPr id="2" name="POKAZATELJI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POKAZATELJI 1"/>
            </a:graphicData>
          </a:graphic>
        </xdr:graphicFrame>
      </mc:Choice>
      <mc:Fallback xmlns="">
        <xdr:sp macro="" textlink="">
          <xdr:nvSpPr>
            <xdr:cNvPr id="0" name=""/>
            <xdr:cNvSpPr>
              <a:spLocks noTextEdit="1"/>
            </xdr:cNvSpPr>
          </xdr:nvSpPr>
          <xdr:spPr>
            <a:xfrm>
              <a:off x="28575" y="447675"/>
              <a:ext cx="5781675" cy="596264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absoluteAnchor>
    <xdr:pos x="104774" y="6467475"/>
    <xdr:ext cx="3933825" cy="8315326"/>
    <mc:AlternateContent xmlns:mc="http://schemas.openxmlformats.org/markup-compatibility/2006" xmlns:sle15="http://schemas.microsoft.com/office/drawing/2012/slicer">
      <mc:Choice Requires="sle15">
        <xdr:graphicFrame macro="">
          <xdr:nvGraphicFramePr>
            <xdr:cNvPr id="3" name="EU SILC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EU SILC 1"/>
            </a:graphicData>
          </a:graphic>
        </xdr:graphicFrame>
      </mc:Choice>
      <mc:Fallback xmlns="">
        <xdr:sp macro="" textlink="">
          <xdr:nvSpPr>
            <xdr:cNvPr id="0" name=""/>
            <xdr:cNvSpPr>
              <a:spLocks noTextEdit="1"/>
            </xdr:cNvSpPr>
          </xdr:nvSpPr>
          <xdr:spPr>
            <a:xfrm>
              <a:off x="104774" y="6467475"/>
              <a:ext cx="3933825" cy="831532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odina" sourceName="Pokazatelj">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Kombinovana_nomenklatura" sourceName="Disagregacija">
  <extLst>
    <x:ext xmlns:x15="http://schemas.microsoft.com/office/spreadsheetml/2010/11/main" uri="{2F2917AC-EB37-4324-AD4E-5DD8C200BD13}">
      <x15:tableSlicerCache tableId="1"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Godina2" sourceName="Indicators">
  <extLst>
    <x:ext xmlns:x15="http://schemas.microsoft.com/office/spreadsheetml/2010/11/main" uri="{2F2917AC-EB37-4324-AD4E-5DD8C200BD13}">
      <x15:tableSlicerCache tableId="7" column="1"/>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Kombinovana_nomenklatura2" sourceName="Disagregation">
  <extLst>
    <x:ext xmlns:x15="http://schemas.microsoft.com/office/spreadsheetml/2010/11/main" uri="{2F2917AC-EB37-4324-AD4E-5DD8C200BD13}">
      <x15:tableSlicerCache tableId="7"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OKAZATELJI" cache="Slicer_Godina" caption="Odaberite pokazatelj/e čiji prikaz želite:" startItem="8" style="SlicerStyleLight4" rowHeight="241300"/>
  <slicer name="EU SILC" cache="Slicer_Kombinovana_nomenklatura" caption="Disagregacija - Rasčlanjivanje pokazatelja" style="SlicerStyleLight4"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POKAZATELJI 1" cache="Slicer_Godina2" caption="Select the indicator(s) you want to display:" startItem="10" style="SlicerStyleLight4" rowHeight="241300"/>
  <slicer name="EU SILC 1" cache="Slicer_Kombinovana_nomenklatura2" caption="Disaggregation of indicators" style="SlicerStyleLight4" rowHeight="241300"/>
</slicers>
</file>

<file path=xl/tables/table1.xml><?xml version="1.0" encoding="utf-8"?>
<table xmlns="http://schemas.openxmlformats.org/spreadsheetml/2006/main" id="1" name="Table1" displayName="Table1" ref="D4:N134" totalsRowShown="0" headerRowDxfId="39" headerRowBorderDxfId="38" tableBorderDxfId="37" totalsRowBorderDxfId="36">
  <autoFilter ref="D4:N134"/>
  <tableColumns count="11">
    <tableColumn id="1" name="Pokazatelj" dataDxfId="35"/>
    <tableColumn id="2" name="Disagregacija" dataDxfId="34"/>
    <tableColumn id="9" name="D2" dataDxfId="33" totalsRowDxfId="32"/>
    <tableColumn id="3" name="2013" dataDxfId="31"/>
    <tableColumn id="4" name="2014" dataDxfId="30"/>
    <tableColumn id="5" name="2015" dataDxfId="29"/>
    <tableColumn id="6" name="2016" dataDxfId="28"/>
    <tableColumn id="7" name="2017" dataDxfId="27"/>
    <tableColumn id="8" name="2018" dataDxfId="26"/>
    <tableColumn id="12" name="2019" dataDxfId="25"/>
    <tableColumn id="10" name="2020p" dataDxfId="24"/>
  </tableColumns>
  <tableStyleInfo name="TableStyleMedium5" showFirstColumn="0" showLastColumn="0" showRowStripes="1" showColumnStripes="0"/>
</table>
</file>

<file path=xl/tables/table2.xml><?xml version="1.0" encoding="utf-8"?>
<table xmlns="http://schemas.openxmlformats.org/spreadsheetml/2006/main" id="6" name="Table6" displayName="Table6" ref="C4:C134" totalsRowShown="0" headerRowDxfId="23" dataDxfId="22" tableBorderDxfId="21" headerRowCellStyle="Normal 2" dataCellStyle="Normal 2">
  <tableColumns count="1">
    <tableColumn id="1" name="rb" dataDxfId="20" dataCellStyle="Normal 2"/>
  </tableColumns>
  <tableStyleInfo name="TableStyleMedium5" showFirstColumn="0" showLastColumn="0" showRowStripes="1" showColumnStripes="0"/>
</table>
</file>

<file path=xl/tables/table3.xml><?xml version="1.0" encoding="utf-8"?>
<table xmlns="http://schemas.openxmlformats.org/spreadsheetml/2006/main" id="7" name="Table18" displayName="Table18" ref="D4:N134" totalsRowShown="0" headerRowDxfId="19" headerRowBorderDxfId="18" tableBorderDxfId="17" totalsRowBorderDxfId="16">
  <autoFilter ref="D4:N134"/>
  <tableColumns count="11">
    <tableColumn id="1" name="Indicators" dataDxfId="15"/>
    <tableColumn id="2" name="Disagregation" dataDxfId="14"/>
    <tableColumn id="9" name="D2" dataDxfId="13" totalsRowDxfId="12"/>
    <tableColumn id="3" name="2013" dataDxfId="11">
      <calculatedColumnFormula>+Table1[[#This Row],[2013]]</calculatedColumnFormula>
    </tableColumn>
    <tableColumn id="4" name="2014" dataDxfId="10">
      <calculatedColumnFormula>+Table1[[#This Row],[2014]]</calculatedColumnFormula>
    </tableColumn>
    <tableColumn id="5" name="2015" dataDxfId="9">
      <calculatedColumnFormula>+Table1[[#This Row],[2015]]</calculatedColumnFormula>
    </tableColumn>
    <tableColumn id="6" name="2016" dataDxfId="8">
      <calculatedColumnFormula>+Table1[[#This Row],[2016]]</calculatedColumnFormula>
    </tableColumn>
    <tableColumn id="7" name="2017" dataDxfId="7">
      <calculatedColumnFormula>+Table1[[#This Row],[2017]]</calculatedColumnFormula>
    </tableColumn>
    <tableColumn id="8" name="2018" dataDxfId="6">
      <calculatedColumnFormula>+Table1[[#This Row],[2018]]</calculatedColumnFormula>
    </tableColumn>
    <tableColumn id="10" name="2019" dataDxfId="5">
      <calculatedColumnFormula>+Table1[[#This Row],[2019]]</calculatedColumnFormula>
    </tableColumn>
    <tableColumn id="11" name="2020p" dataDxfId="4">
      <calculatedColumnFormula>+Table1[[#This Row],[2020p]]</calculatedColumnFormula>
    </tableColumn>
  </tableColumns>
  <tableStyleInfo name="TableStyleMedium5" showFirstColumn="0" showLastColumn="0" showRowStripes="1" showColumnStripes="0"/>
</table>
</file>

<file path=xl/tables/table4.xml><?xml version="1.0" encoding="utf-8"?>
<table xmlns="http://schemas.openxmlformats.org/spreadsheetml/2006/main" id="8" name="Table69" displayName="Table69" ref="C4:C134" totalsRowShown="0" headerRowDxfId="3" dataDxfId="2" tableBorderDxfId="1" headerRowCellStyle="Normal 2" dataCellStyle="Normal 2">
  <autoFilter ref="C4:C134"/>
  <tableColumns count="1">
    <tableColumn id="1" name="rb" dataDxfId="0" dataCellStyle="Normal 2"/>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07/relationships/slicer" Target="../slicers/slicer2.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38"/>
  <sheetViews>
    <sheetView tabSelected="1" zoomScaleNormal="100" workbookViewId="0">
      <selection activeCell="N100" sqref="N100"/>
    </sheetView>
  </sheetViews>
  <sheetFormatPr defaultRowHeight="15" x14ac:dyDescent="0.25"/>
  <cols>
    <col min="1" max="1" width="16.42578125" customWidth="1"/>
    <col min="2" max="2" width="71.42578125" customWidth="1"/>
    <col min="3" max="3" width="5.140625" style="55" bestFit="1" customWidth="1"/>
    <col min="4" max="4" width="50.28515625" style="3" customWidth="1"/>
    <col min="5" max="5" width="39.85546875" style="3" customWidth="1"/>
    <col min="6" max="6" width="8.5703125" style="18" customWidth="1"/>
    <col min="7" max="11" width="8.140625" style="4" customWidth="1"/>
    <col min="12" max="13" width="9.140625" customWidth="1"/>
    <col min="14" max="14" width="9.7109375" customWidth="1"/>
  </cols>
  <sheetData>
    <row r="1" spans="1:14" ht="13.5" customHeight="1" x14ac:dyDescent="0.25">
      <c r="C1" s="108" t="s">
        <v>228</v>
      </c>
      <c r="D1" s="109"/>
    </row>
    <row r="2" spans="1:14" ht="13.5" customHeight="1" x14ac:dyDescent="0.25">
      <c r="C2" s="110" t="s">
        <v>281</v>
      </c>
      <c r="D2" s="109"/>
    </row>
    <row r="3" spans="1:14" ht="10.5" customHeight="1" x14ac:dyDescent="0.25">
      <c r="C3" s="101"/>
      <c r="D3" s="100"/>
    </row>
    <row r="4" spans="1:14" s="14" customFormat="1" ht="17.25" x14ac:dyDescent="0.25">
      <c r="A4" s="12"/>
      <c r="B4" s="12"/>
      <c r="C4" s="56" t="s">
        <v>85</v>
      </c>
      <c r="D4" s="45" t="s">
        <v>3</v>
      </c>
      <c r="E4" s="46" t="s">
        <v>78</v>
      </c>
      <c r="F4" s="47" t="s">
        <v>79</v>
      </c>
      <c r="G4" s="111" t="s">
        <v>4</v>
      </c>
      <c r="H4" s="111" t="s">
        <v>5</v>
      </c>
      <c r="I4" s="111" t="s">
        <v>6</v>
      </c>
      <c r="J4" s="111" t="s">
        <v>7</v>
      </c>
      <c r="K4" s="111" t="s">
        <v>8</v>
      </c>
      <c r="L4" s="111" t="s">
        <v>1</v>
      </c>
      <c r="M4" s="111" t="s">
        <v>278</v>
      </c>
      <c r="N4" s="204" t="s">
        <v>279</v>
      </c>
    </row>
    <row r="5" spans="1:14" s="14" customFormat="1" ht="24" x14ac:dyDescent="0.25">
      <c r="A5" s="12"/>
      <c r="B5" s="12"/>
      <c r="C5" s="57">
        <v>1</v>
      </c>
      <c r="D5" s="19" t="s">
        <v>2</v>
      </c>
      <c r="E5" s="22" t="s">
        <v>9</v>
      </c>
      <c r="F5" s="186"/>
      <c r="G5" s="144">
        <v>1779</v>
      </c>
      <c r="H5" s="144">
        <v>1819</v>
      </c>
      <c r="I5" s="144">
        <v>1879</v>
      </c>
      <c r="J5" s="144">
        <v>1920</v>
      </c>
      <c r="K5" s="144">
        <v>2097</v>
      </c>
      <c r="L5" s="145">
        <v>2270</v>
      </c>
      <c r="M5" s="145">
        <v>2261</v>
      </c>
      <c r="N5" s="143">
        <v>2347</v>
      </c>
    </row>
    <row r="6" spans="1:14" s="14" customFormat="1" ht="24" x14ac:dyDescent="0.25">
      <c r="A6" s="12"/>
      <c r="B6" s="12"/>
      <c r="C6" s="57">
        <v>2</v>
      </c>
      <c r="D6" s="19" t="s">
        <v>2</v>
      </c>
      <c r="E6" s="13" t="s">
        <v>10</v>
      </c>
      <c r="F6" s="59"/>
      <c r="G6" s="144">
        <v>3735</v>
      </c>
      <c r="H6" s="144">
        <v>3821</v>
      </c>
      <c r="I6" s="144">
        <v>3946</v>
      </c>
      <c r="J6" s="144">
        <v>4032</v>
      </c>
      <c r="K6" s="144">
        <v>4405</v>
      </c>
      <c r="L6" s="144">
        <v>4766</v>
      </c>
      <c r="M6" s="144">
        <v>4748</v>
      </c>
      <c r="N6" s="143">
        <v>4928</v>
      </c>
    </row>
    <row r="7" spans="1:14" ht="24.75" x14ac:dyDescent="0.25">
      <c r="A7" s="1"/>
      <c r="B7" s="1"/>
      <c r="C7" s="57">
        <v>3</v>
      </c>
      <c r="D7" s="51" t="s">
        <v>184</v>
      </c>
      <c r="E7" s="32" t="s">
        <v>185</v>
      </c>
      <c r="F7" s="64" t="s">
        <v>71</v>
      </c>
      <c r="G7" s="146">
        <v>3583.51</v>
      </c>
      <c r="H7" s="146">
        <v>3616.44</v>
      </c>
      <c r="I7" s="146">
        <v>3719.56</v>
      </c>
      <c r="J7" s="146">
        <v>3812.97</v>
      </c>
      <c r="K7" s="146">
        <v>4129.5</v>
      </c>
      <c r="L7" s="146">
        <v>4234</v>
      </c>
      <c r="M7" s="146">
        <v>4241</v>
      </c>
      <c r="N7" s="143">
        <v>4449</v>
      </c>
    </row>
    <row r="8" spans="1:14" ht="24.75" x14ac:dyDescent="0.25">
      <c r="C8" s="57">
        <v>4</v>
      </c>
      <c r="D8" s="51" t="s">
        <v>184</v>
      </c>
      <c r="E8" s="33" t="s">
        <v>186</v>
      </c>
      <c r="F8" s="187" t="s">
        <v>71</v>
      </c>
      <c r="G8" s="146">
        <v>2964.4</v>
      </c>
      <c r="H8" s="146">
        <v>3032.26</v>
      </c>
      <c r="I8" s="146">
        <v>3131.43</v>
      </c>
      <c r="J8" s="146">
        <v>3200</v>
      </c>
      <c r="K8" s="146">
        <v>3495.65</v>
      </c>
      <c r="L8" s="146">
        <v>3782.61</v>
      </c>
      <c r="M8" s="146">
        <v>3768</v>
      </c>
      <c r="N8" s="143">
        <v>3911</v>
      </c>
    </row>
    <row r="9" spans="1:14" s="2" customFormat="1" x14ac:dyDescent="0.25">
      <c r="C9" s="57">
        <v>5</v>
      </c>
      <c r="D9" s="20" t="s">
        <v>267</v>
      </c>
      <c r="E9" s="13" t="s">
        <v>178</v>
      </c>
      <c r="F9" s="59" t="s">
        <v>71</v>
      </c>
      <c r="G9" s="120">
        <v>5.0548012993693607</v>
      </c>
      <c r="H9" s="120">
        <v>5.8161453709433886</v>
      </c>
      <c r="I9" s="120">
        <v>5.6237687956432341</v>
      </c>
      <c r="J9" s="120">
        <v>5.7163544428957591</v>
      </c>
      <c r="K9" s="120">
        <v>5.6270179952162795</v>
      </c>
      <c r="L9" s="120">
        <v>5.449698711412478</v>
      </c>
      <c r="M9" s="120">
        <v>5.9</v>
      </c>
      <c r="N9" s="124">
        <v>6.6</v>
      </c>
    </row>
    <row r="10" spans="1:14" x14ac:dyDescent="0.25">
      <c r="C10" s="57">
        <v>6</v>
      </c>
      <c r="D10" s="20" t="s">
        <v>267</v>
      </c>
      <c r="E10" s="13" t="s">
        <v>268</v>
      </c>
      <c r="F10" s="59" t="s">
        <v>71</v>
      </c>
      <c r="G10" s="120">
        <v>10.755552717410229</v>
      </c>
      <c r="H10" s="120">
        <v>11.294218365535523</v>
      </c>
      <c r="I10" s="120">
        <v>11.24881285599356</v>
      </c>
      <c r="J10" s="120">
        <v>11.424663312651372</v>
      </c>
      <c r="K10" s="120">
        <v>11.76219708064645</v>
      </c>
      <c r="L10" s="120">
        <v>12.399849912288985</v>
      </c>
      <c r="M10" s="120">
        <v>12.2</v>
      </c>
      <c r="N10" s="124">
        <v>12.5</v>
      </c>
    </row>
    <row r="11" spans="1:14" x14ac:dyDescent="0.25">
      <c r="C11" s="57">
        <v>7</v>
      </c>
      <c r="D11" s="20" t="s">
        <v>267</v>
      </c>
      <c r="E11" s="13" t="s">
        <v>269</v>
      </c>
      <c r="F11" s="59" t="s">
        <v>71</v>
      </c>
      <c r="G11" s="120">
        <v>16.58933115243698</v>
      </c>
      <c r="H11" s="120">
        <v>16.185104136721762</v>
      </c>
      <c r="I11" s="120">
        <v>16.981159137103045</v>
      </c>
      <c r="J11" s="120">
        <v>16.792507081554078</v>
      </c>
      <c r="K11" s="120">
        <v>16.972636101478187</v>
      </c>
      <c r="L11" s="120">
        <v>17.799636651238529</v>
      </c>
      <c r="M11" s="120">
        <v>17.899999999999999</v>
      </c>
      <c r="N11" s="124">
        <v>17.5</v>
      </c>
    </row>
    <row r="12" spans="1:14" x14ac:dyDescent="0.25">
      <c r="C12" s="57">
        <v>8</v>
      </c>
      <c r="D12" s="20" t="s">
        <v>267</v>
      </c>
      <c r="E12" s="13" t="s">
        <v>270</v>
      </c>
      <c r="F12" s="59" t="s">
        <v>71</v>
      </c>
      <c r="G12" s="120">
        <v>24.420379813233652</v>
      </c>
      <c r="H12" s="120">
        <v>24.408037004413487</v>
      </c>
      <c r="I12" s="120">
        <v>24.05857147660009</v>
      </c>
      <c r="J12" s="120">
        <v>23.879730327934862</v>
      </c>
      <c r="K12" s="120">
        <v>23.047517563293844</v>
      </c>
      <c r="L12" s="120">
        <v>24.176109198086788</v>
      </c>
      <c r="M12" s="120">
        <v>24.1</v>
      </c>
      <c r="N12" s="124">
        <v>23.8</v>
      </c>
    </row>
    <row r="13" spans="1:14" ht="15.75" thickBot="1" x14ac:dyDescent="0.3">
      <c r="C13" s="57">
        <v>9</v>
      </c>
      <c r="D13" s="138" t="s">
        <v>267</v>
      </c>
      <c r="E13" s="23" t="s">
        <v>271</v>
      </c>
      <c r="F13" s="206" t="s">
        <v>71</v>
      </c>
      <c r="G13" s="207">
        <v>43.179935017549774</v>
      </c>
      <c r="H13" s="207">
        <v>42.296495122385828</v>
      </c>
      <c r="I13" s="207">
        <v>42.087687734660065</v>
      </c>
      <c r="J13" s="207">
        <v>42.18674483496391</v>
      </c>
      <c r="K13" s="207">
        <v>42.590631259365225</v>
      </c>
      <c r="L13" s="207">
        <v>40.17470552697322</v>
      </c>
      <c r="M13" s="207">
        <v>39.9</v>
      </c>
      <c r="N13" s="208">
        <v>39.5</v>
      </c>
    </row>
    <row r="14" spans="1:14" x14ac:dyDescent="0.25">
      <c r="C14" s="57">
        <v>10</v>
      </c>
      <c r="D14" s="70" t="s">
        <v>12</v>
      </c>
      <c r="E14" s="122" t="s">
        <v>12</v>
      </c>
      <c r="F14" s="69" t="s">
        <v>71</v>
      </c>
      <c r="G14" s="156">
        <v>39.700000000000003</v>
      </c>
      <c r="H14" s="156">
        <v>32.799999999999997</v>
      </c>
      <c r="I14" s="156">
        <v>36.6</v>
      </c>
      <c r="J14" s="156">
        <v>35.6</v>
      </c>
      <c r="K14" s="156">
        <v>34</v>
      </c>
      <c r="L14" s="156">
        <v>35.299999999999997</v>
      </c>
      <c r="M14" s="156">
        <v>33.1</v>
      </c>
      <c r="N14" s="224">
        <v>28.2</v>
      </c>
    </row>
    <row r="15" spans="1:14" x14ac:dyDescent="0.25">
      <c r="C15" s="57">
        <v>11</v>
      </c>
      <c r="D15" s="65" t="s">
        <v>12</v>
      </c>
      <c r="E15" s="13" t="s">
        <v>12</v>
      </c>
      <c r="F15" s="59" t="s">
        <v>41</v>
      </c>
      <c r="G15" s="148">
        <v>40.1</v>
      </c>
      <c r="H15" s="121">
        <v>34</v>
      </c>
      <c r="I15" s="148">
        <v>36.6</v>
      </c>
      <c r="J15" s="148">
        <v>37.5</v>
      </c>
      <c r="K15" s="148">
        <v>34.6</v>
      </c>
      <c r="L15" s="148">
        <v>35.299999999999997</v>
      </c>
      <c r="M15" s="148">
        <v>32.799999999999997</v>
      </c>
      <c r="N15" s="124">
        <v>28</v>
      </c>
    </row>
    <row r="16" spans="1:14" x14ac:dyDescent="0.25">
      <c r="C16" s="57">
        <v>12</v>
      </c>
      <c r="D16" s="65" t="s">
        <v>12</v>
      </c>
      <c r="E16" s="13" t="s">
        <v>12</v>
      </c>
      <c r="F16" s="59" t="s">
        <v>42</v>
      </c>
      <c r="G16" s="148">
        <v>38.9</v>
      </c>
      <c r="H16" s="148">
        <v>32.200000000000003</v>
      </c>
      <c r="I16" s="148">
        <v>36.4</v>
      </c>
      <c r="J16" s="148">
        <v>34.5</v>
      </c>
      <c r="K16" s="148">
        <v>33.299999999999997</v>
      </c>
      <c r="L16" s="148">
        <v>35.299999999999997</v>
      </c>
      <c r="M16" s="148">
        <v>33.700000000000003</v>
      </c>
      <c r="N16" s="124">
        <v>29</v>
      </c>
    </row>
    <row r="17" spans="3:14" x14ac:dyDescent="0.25">
      <c r="C17" s="57">
        <v>13</v>
      </c>
      <c r="D17" s="65" t="s">
        <v>170</v>
      </c>
      <c r="E17" s="13" t="s">
        <v>91</v>
      </c>
      <c r="F17" s="59" t="s">
        <v>71</v>
      </c>
      <c r="G17" s="120">
        <v>8.5</v>
      </c>
      <c r="H17" s="120">
        <v>7.3</v>
      </c>
      <c r="I17" s="120">
        <v>7.5</v>
      </c>
      <c r="J17" s="120">
        <v>7.4</v>
      </c>
      <c r="K17" s="120">
        <v>7.6</v>
      </c>
      <c r="L17" s="120">
        <v>7.4</v>
      </c>
      <c r="M17" s="120">
        <v>6.7</v>
      </c>
      <c r="N17" s="124">
        <v>6</v>
      </c>
    </row>
    <row r="18" spans="3:14" ht="17.25" customHeight="1" thickBot="1" x14ac:dyDescent="0.3">
      <c r="C18" s="57">
        <v>14</v>
      </c>
      <c r="D18" s="75" t="s">
        <v>170</v>
      </c>
      <c r="E18" s="90" t="s">
        <v>0</v>
      </c>
      <c r="F18" s="114" t="s">
        <v>71</v>
      </c>
      <c r="G18" s="147">
        <v>38.5</v>
      </c>
      <c r="H18" s="147">
        <v>36.5</v>
      </c>
      <c r="I18" s="147">
        <v>36.5</v>
      </c>
      <c r="J18" s="147">
        <v>36.5</v>
      </c>
      <c r="K18" s="147">
        <v>36.700000000000003</v>
      </c>
      <c r="L18" s="147">
        <v>34.700000000000003</v>
      </c>
      <c r="M18" s="147">
        <v>34.1</v>
      </c>
      <c r="N18" s="225">
        <v>32.9</v>
      </c>
    </row>
    <row r="19" spans="3:14" x14ac:dyDescent="0.25">
      <c r="C19" s="57">
        <v>15</v>
      </c>
      <c r="D19" s="112" t="s">
        <v>13</v>
      </c>
      <c r="E19" s="96" t="s">
        <v>14</v>
      </c>
      <c r="F19" s="188" t="s">
        <v>71</v>
      </c>
      <c r="G19" s="119">
        <v>16.2</v>
      </c>
      <c r="H19" s="119">
        <v>11.9</v>
      </c>
      <c r="I19" s="119">
        <v>13.5</v>
      </c>
      <c r="J19" s="119">
        <v>12.9</v>
      </c>
      <c r="K19" s="119">
        <v>11.9</v>
      </c>
      <c r="L19" s="119">
        <v>12.4</v>
      </c>
      <c r="M19" s="119">
        <v>12.2</v>
      </c>
      <c r="N19" s="124">
        <v>9.8000000000000007</v>
      </c>
    </row>
    <row r="20" spans="3:14" x14ac:dyDescent="0.25">
      <c r="C20" s="57">
        <v>16</v>
      </c>
      <c r="D20" s="20" t="s">
        <v>13</v>
      </c>
      <c r="E20" s="13" t="s">
        <v>15</v>
      </c>
      <c r="F20" s="59" t="s">
        <v>71</v>
      </c>
      <c r="G20" s="120">
        <v>21.9</v>
      </c>
      <c r="H20" s="120">
        <v>17.399999999999999</v>
      </c>
      <c r="I20" s="120">
        <v>19.899999999999999</v>
      </c>
      <c r="J20" s="120">
        <v>18.7</v>
      </c>
      <c r="K20" s="120">
        <v>17.2</v>
      </c>
      <c r="L20" s="120">
        <v>19</v>
      </c>
      <c r="M20" s="120">
        <v>17.8</v>
      </c>
      <c r="N20" s="124">
        <v>15.8</v>
      </c>
    </row>
    <row r="21" spans="3:14" x14ac:dyDescent="0.25">
      <c r="C21" s="57">
        <v>17</v>
      </c>
      <c r="D21" s="20" t="s">
        <v>13</v>
      </c>
      <c r="E21" s="102" t="s">
        <v>187</v>
      </c>
      <c r="F21" s="189" t="s">
        <v>71</v>
      </c>
      <c r="G21" s="149">
        <v>25.2</v>
      </c>
      <c r="H21" s="149">
        <v>24.1</v>
      </c>
      <c r="I21" s="149">
        <v>24.4</v>
      </c>
      <c r="J21" s="149">
        <v>24</v>
      </c>
      <c r="K21" s="149">
        <v>23.6</v>
      </c>
      <c r="L21" s="149">
        <v>23.8</v>
      </c>
      <c r="M21" s="149">
        <v>24.5</v>
      </c>
      <c r="N21" s="151">
        <v>22.6</v>
      </c>
    </row>
    <row r="22" spans="3:14" ht="15.75" thickBot="1" x14ac:dyDescent="0.3">
      <c r="C22" s="57">
        <v>18</v>
      </c>
      <c r="D22" s="138" t="s">
        <v>13</v>
      </c>
      <c r="E22" s="23" t="s">
        <v>16</v>
      </c>
      <c r="F22" s="206" t="s">
        <v>71</v>
      </c>
      <c r="G22" s="207">
        <v>33.4</v>
      </c>
      <c r="H22" s="207">
        <v>32.5</v>
      </c>
      <c r="I22" s="207">
        <v>31.9</v>
      </c>
      <c r="J22" s="207">
        <v>31.2</v>
      </c>
      <c r="K22" s="207">
        <v>30.4</v>
      </c>
      <c r="L22" s="207">
        <v>30.6</v>
      </c>
      <c r="M22" s="207">
        <v>30.5</v>
      </c>
      <c r="N22" s="208">
        <v>29</v>
      </c>
    </row>
    <row r="23" spans="3:14" x14ac:dyDescent="0.25">
      <c r="C23" s="57">
        <v>19</v>
      </c>
      <c r="D23" s="70" t="s">
        <v>179</v>
      </c>
      <c r="E23" s="226" t="s">
        <v>11</v>
      </c>
      <c r="F23" s="227" t="s">
        <v>71</v>
      </c>
      <c r="G23" s="228">
        <v>25.2</v>
      </c>
      <c r="H23" s="228">
        <v>24.1</v>
      </c>
      <c r="I23" s="228">
        <v>24.4</v>
      </c>
      <c r="J23" s="228">
        <v>24</v>
      </c>
      <c r="K23" s="228">
        <v>23.6</v>
      </c>
      <c r="L23" s="228">
        <v>23.8</v>
      </c>
      <c r="M23" s="228">
        <v>24.5</v>
      </c>
      <c r="N23" s="236">
        <v>22.6</v>
      </c>
    </row>
    <row r="24" spans="3:14" x14ac:dyDescent="0.25">
      <c r="C24" s="57">
        <v>20</v>
      </c>
      <c r="D24" s="65" t="s">
        <v>179</v>
      </c>
      <c r="E24" s="22" t="s">
        <v>180</v>
      </c>
      <c r="F24" s="186" t="s">
        <v>41</v>
      </c>
      <c r="G24" s="152">
        <v>24.9</v>
      </c>
      <c r="H24" s="148">
        <v>24.2</v>
      </c>
      <c r="I24" s="148">
        <v>24.4</v>
      </c>
      <c r="J24" s="148">
        <v>24.5</v>
      </c>
      <c r="K24" s="148">
        <v>24.2</v>
      </c>
      <c r="L24" s="148">
        <v>24.1</v>
      </c>
      <c r="M24" s="148">
        <v>24.9</v>
      </c>
      <c r="N24" s="124">
        <v>23</v>
      </c>
    </row>
    <row r="25" spans="3:14" ht="15.75" thickBot="1" x14ac:dyDescent="0.3">
      <c r="C25" s="57">
        <v>21</v>
      </c>
      <c r="D25" s="75" t="s">
        <v>179</v>
      </c>
      <c r="E25" s="76" t="s">
        <v>180</v>
      </c>
      <c r="F25" s="190" t="s">
        <v>42</v>
      </c>
      <c r="G25" s="153">
        <v>25.4</v>
      </c>
      <c r="H25" s="154">
        <v>23.9</v>
      </c>
      <c r="I25" s="154">
        <v>24.5</v>
      </c>
      <c r="J25" s="154">
        <v>23.6</v>
      </c>
      <c r="K25" s="155">
        <v>23</v>
      </c>
      <c r="L25" s="154">
        <v>23.5</v>
      </c>
      <c r="M25" s="155">
        <v>24</v>
      </c>
      <c r="N25" s="225">
        <v>22.2</v>
      </c>
    </row>
    <row r="26" spans="3:14" x14ac:dyDescent="0.25">
      <c r="C26" s="57">
        <v>22</v>
      </c>
      <c r="D26" s="67" t="s">
        <v>82</v>
      </c>
      <c r="E26" s="68" t="s">
        <v>17</v>
      </c>
      <c r="F26" s="69" t="s">
        <v>71</v>
      </c>
      <c r="G26" s="156">
        <v>28.9</v>
      </c>
      <c r="H26" s="156">
        <v>31.1</v>
      </c>
      <c r="I26" s="156">
        <v>29.4</v>
      </c>
      <c r="J26" s="156">
        <v>29</v>
      </c>
      <c r="K26" s="156">
        <v>31.4</v>
      </c>
      <c r="L26" s="156">
        <v>31.2</v>
      </c>
      <c r="M26" s="156">
        <v>29.5</v>
      </c>
      <c r="N26" s="124">
        <v>27.8</v>
      </c>
    </row>
    <row r="27" spans="3:14" ht="24.75" thickBot="1" x14ac:dyDescent="0.3">
      <c r="C27" s="57">
        <v>23</v>
      </c>
      <c r="D27" s="209" t="s">
        <v>82</v>
      </c>
      <c r="E27" s="210" t="s">
        <v>18</v>
      </c>
      <c r="F27" s="206" t="s">
        <v>71</v>
      </c>
      <c r="G27" s="207">
        <v>46.1</v>
      </c>
      <c r="H27" s="207">
        <v>46.5</v>
      </c>
      <c r="I27" s="207">
        <v>45.2</v>
      </c>
      <c r="J27" s="207">
        <v>44.3</v>
      </c>
      <c r="K27" s="207">
        <v>46.7</v>
      </c>
      <c r="L27" s="207">
        <v>45</v>
      </c>
      <c r="M27" s="207">
        <v>42.9</v>
      </c>
      <c r="N27" s="208">
        <v>41.4</v>
      </c>
    </row>
    <row r="28" spans="3:14" s="11" customFormat="1" x14ac:dyDescent="0.25">
      <c r="C28" s="57">
        <v>24</v>
      </c>
      <c r="D28" s="70" t="s">
        <v>19</v>
      </c>
      <c r="E28" s="24" t="s">
        <v>20</v>
      </c>
      <c r="F28" s="191" t="s">
        <v>71</v>
      </c>
      <c r="G28" s="8">
        <v>15.1</v>
      </c>
      <c r="H28" s="8">
        <v>13.2</v>
      </c>
      <c r="I28" s="8">
        <v>15.9</v>
      </c>
      <c r="J28" s="8">
        <v>16.600000000000001</v>
      </c>
      <c r="K28" s="8">
        <v>15.9</v>
      </c>
      <c r="L28" s="161">
        <v>15.2</v>
      </c>
      <c r="M28" s="161">
        <v>13.9</v>
      </c>
      <c r="N28" s="236">
        <v>14.3</v>
      </c>
    </row>
    <row r="29" spans="3:14" s="11" customFormat="1" x14ac:dyDescent="0.25">
      <c r="C29" s="57">
        <v>25</v>
      </c>
      <c r="D29" s="65" t="s">
        <v>19</v>
      </c>
      <c r="E29" s="25" t="s">
        <v>21</v>
      </c>
      <c r="F29" s="61" t="s">
        <v>71</v>
      </c>
      <c r="G29" s="5">
        <v>14.6</v>
      </c>
      <c r="H29" s="5">
        <v>16.600000000000001</v>
      </c>
      <c r="I29" s="5">
        <v>20.399999999999999</v>
      </c>
      <c r="J29" s="5">
        <v>17</v>
      </c>
      <c r="K29" s="5">
        <v>20.100000000000001</v>
      </c>
      <c r="L29" s="118">
        <v>19.3</v>
      </c>
      <c r="M29" s="118">
        <v>18.899999999999999</v>
      </c>
      <c r="N29" s="151">
        <v>17.399999999999999</v>
      </c>
    </row>
    <row r="30" spans="3:14" x14ac:dyDescent="0.25">
      <c r="C30" s="57">
        <v>26</v>
      </c>
      <c r="D30" s="65" t="s">
        <v>19</v>
      </c>
      <c r="E30" s="26" t="s">
        <v>35</v>
      </c>
      <c r="F30" s="64" t="s">
        <v>71</v>
      </c>
      <c r="G30" s="6">
        <v>15.3</v>
      </c>
      <c r="H30" s="6">
        <v>16.3</v>
      </c>
      <c r="I30" s="6">
        <v>20.399999999999999</v>
      </c>
      <c r="J30" s="6">
        <v>16.7</v>
      </c>
      <c r="K30" s="6">
        <v>20</v>
      </c>
      <c r="L30" s="159">
        <v>22.9</v>
      </c>
      <c r="M30" s="159">
        <v>20.6</v>
      </c>
      <c r="N30" s="124">
        <v>17.899999999999999</v>
      </c>
    </row>
    <row r="31" spans="3:14" x14ac:dyDescent="0.25">
      <c r="C31" s="57">
        <v>27</v>
      </c>
      <c r="D31" s="65" t="s">
        <v>19</v>
      </c>
      <c r="E31" s="26" t="s">
        <v>36</v>
      </c>
      <c r="F31" s="64" t="s">
        <v>71</v>
      </c>
      <c r="G31" s="6">
        <v>14.1</v>
      </c>
      <c r="H31" s="6">
        <v>16.8</v>
      </c>
      <c r="I31" s="6">
        <v>20.399999999999999</v>
      </c>
      <c r="J31" s="6">
        <v>17.2</v>
      </c>
      <c r="K31" s="6">
        <v>20.3</v>
      </c>
      <c r="L31" s="159">
        <v>17</v>
      </c>
      <c r="M31" s="159">
        <v>17.899999999999999</v>
      </c>
      <c r="N31" s="124">
        <v>17</v>
      </c>
    </row>
    <row r="32" spans="3:14" ht="24" x14ac:dyDescent="0.25">
      <c r="C32" s="57">
        <v>28</v>
      </c>
      <c r="D32" s="65" t="s">
        <v>19</v>
      </c>
      <c r="E32" s="26" t="s">
        <v>34</v>
      </c>
      <c r="F32" s="64" t="s">
        <v>71</v>
      </c>
      <c r="G32" s="6">
        <v>15.7</v>
      </c>
      <c r="H32" s="6">
        <v>17.600000000000001</v>
      </c>
      <c r="I32" s="6">
        <v>21.9</v>
      </c>
      <c r="J32" s="6">
        <v>19.600000000000001</v>
      </c>
      <c r="K32" s="6">
        <v>23.7</v>
      </c>
      <c r="L32" s="159">
        <v>22.4</v>
      </c>
      <c r="M32" s="159">
        <v>21.8</v>
      </c>
      <c r="N32" s="124">
        <v>17.100000000000001</v>
      </c>
    </row>
    <row r="33" spans="3:14" ht="24" x14ac:dyDescent="0.25">
      <c r="C33" s="57">
        <v>29</v>
      </c>
      <c r="D33" s="126" t="s">
        <v>19</v>
      </c>
      <c r="E33" s="26" t="s">
        <v>22</v>
      </c>
      <c r="F33" s="64" t="s">
        <v>71</v>
      </c>
      <c r="G33" s="6">
        <v>13.2</v>
      </c>
      <c r="H33" s="6">
        <v>15.6</v>
      </c>
      <c r="I33" s="6">
        <v>18.8</v>
      </c>
      <c r="J33" s="6">
        <v>14.8</v>
      </c>
      <c r="K33" s="6">
        <v>17</v>
      </c>
      <c r="L33" s="159">
        <v>16.399999999999999</v>
      </c>
      <c r="M33" s="159">
        <v>16.5</v>
      </c>
      <c r="N33" s="124">
        <v>17.600000000000001</v>
      </c>
    </row>
    <row r="34" spans="3:14" x14ac:dyDescent="0.25">
      <c r="C34" s="57">
        <v>30</v>
      </c>
      <c r="D34" s="229" t="s">
        <v>19</v>
      </c>
      <c r="E34" s="60" t="s">
        <v>23</v>
      </c>
      <c r="F34" s="61" t="s">
        <v>71</v>
      </c>
      <c r="G34" s="5">
        <v>13.6</v>
      </c>
      <c r="H34" s="5">
        <v>11.3</v>
      </c>
      <c r="I34" s="5">
        <v>13.2</v>
      </c>
      <c r="J34" s="5">
        <v>14.8</v>
      </c>
      <c r="K34" s="5">
        <v>14.1</v>
      </c>
      <c r="L34" s="118">
        <v>14.9</v>
      </c>
      <c r="M34" s="118">
        <v>14.4</v>
      </c>
      <c r="N34" s="151">
        <v>15.1</v>
      </c>
    </row>
    <row r="35" spans="3:14" s="14" customFormat="1" ht="24" x14ac:dyDescent="0.2">
      <c r="C35" s="57">
        <v>31</v>
      </c>
      <c r="D35" s="65" t="s">
        <v>19</v>
      </c>
      <c r="E35" s="26" t="s">
        <v>24</v>
      </c>
      <c r="F35" s="64" t="s">
        <v>71</v>
      </c>
      <c r="G35" s="6">
        <v>19.8</v>
      </c>
      <c r="H35" s="6">
        <v>13.2</v>
      </c>
      <c r="I35" s="6">
        <v>16.399999999999999</v>
      </c>
      <c r="J35" s="6">
        <v>13.7</v>
      </c>
      <c r="K35" s="6">
        <v>13</v>
      </c>
      <c r="L35" s="159">
        <v>15.1</v>
      </c>
      <c r="M35" s="159">
        <v>14.9</v>
      </c>
      <c r="N35" s="124">
        <v>15</v>
      </c>
    </row>
    <row r="36" spans="3:14" s="11" customFormat="1" ht="24" x14ac:dyDescent="0.25">
      <c r="C36" s="57">
        <v>32</v>
      </c>
      <c r="D36" s="65" t="s">
        <v>19</v>
      </c>
      <c r="E36" s="26" t="s">
        <v>25</v>
      </c>
      <c r="F36" s="64" t="s">
        <v>71</v>
      </c>
      <c r="G36" s="6">
        <v>7.8</v>
      </c>
      <c r="H36" s="6">
        <v>9.6</v>
      </c>
      <c r="I36" s="6">
        <v>10.8</v>
      </c>
      <c r="J36" s="6">
        <v>15.7</v>
      </c>
      <c r="K36" s="6">
        <v>14.9</v>
      </c>
      <c r="L36" s="159">
        <v>14.8</v>
      </c>
      <c r="M36" s="159">
        <v>14</v>
      </c>
      <c r="N36" s="124">
        <v>15.2</v>
      </c>
    </row>
    <row r="37" spans="3:14" ht="15.75" thickBot="1" x14ac:dyDescent="0.3">
      <c r="C37" s="57">
        <v>33</v>
      </c>
      <c r="D37" s="75" t="s">
        <v>19</v>
      </c>
      <c r="E37" s="27" t="s">
        <v>26</v>
      </c>
      <c r="F37" s="133" t="s">
        <v>71</v>
      </c>
      <c r="G37" s="7">
        <v>16.3</v>
      </c>
      <c r="H37" s="7">
        <v>13.4</v>
      </c>
      <c r="I37" s="7">
        <v>16.3</v>
      </c>
      <c r="J37" s="7">
        <v>17.600000000000001</v>
      </c>
      <c r="K37" s="7">
        <v>15</v>
      </c>
      <c r="L37" s="160">
        <v>14</v>
      </c>
      <c r="M37" s="160">
        <v>12.1</v>
      </c>
      <c r="N37" s="225">
        <v>13</v>
      </c>
    </row>
    <row r="38" spans="3:14" x14ac:dyDescent="0.25">
      <c r="C38" s="57">
        <v>34</v>
      </c>
      <c r="D38" s="50" t="s">
        <v>19</v>
      </c>
      <c r="E38" s="24" t="s">
        <v>27</v>
      </c>
      <c r="F38" s="191" t="s">
        <v>71</v>
      </c>
      <c r="G38" s="8">
        <v>30.1</v>
      </c>
      <c r="H38" s="8">
        <v>29.2</v>
      </c>
      <c r="I38" s="8">
        <v>28.9</v>
      </c>
      <c r="J38" s="8">
        <v>28</v>
      </c>
      <c r="K38" s="8">
        <v>27.9</v>
      </c>
      <c r="L38" s="161">
        <v>27.9</v>
      </c>
      <c r="M38" s="161">
        <v>29.6</v>
      </c>
      <c r="N38" s="151">
        <v>26.9</v>
      </c>
    </row>
    <row r="39" spans="3:14" ht="24" x14ac:dyDescent="0.25">
      <c r="C39" s="57">
        <v>35</v>
      </c>
      <c r="D39" s="20" t="s">
        <v>19</v>
      </c>
      <c r="E39" s="26" t="s">
        <v>28</v>
      </c>
      <c r="F39" s="64" t="s">
        <v>71</v>
      </c>
      <c r="G39" s="6">
        <v>32.6</v>
      </c>
      <c r="H39" s="6">
        <v>24.1</v>
      </c>
      <c r="I39" s="6">
        <v>27.4</v>
      </c>
      <c r="J39" s="6">
        <v>25.8</v>
      </c>
      <c r="K39" s="6">
        <v>27.6</v>
      </c>
      <c r="L39" s="159">
        <v>30.4</v>
      </c>
      <c r="M39" s="159">
        <v>35.4</v>
      </c>
      <c r="N39" s="124">
        <v>36.6</v>
      </c>
    </row>
    <row r="40" spans="3:14" ht="24" x14ac:dyDescent="0.25">
      <c r="C40" s="57">
        <v>36</v>
      </c>
      <c r="D40" s="20" t="s">
        <v>19</v>
      </c>
      <c r="E40" s="26" t="s">
        <v>29</v>
      </c>
      <c r="F40" s="64" t="s">
        <v>71</v>
      </c>
      <c r="G40" s="6">
        <v>17.2</v>
      </c>
      <c r="H40" s="6">
        <v>16.399999999999999</v>
      </c>
      <c r="I40" s="6">
        <v>16.3</v>
      </c>
      <c r="J40" s="6">
        <v>17.3</v>
      </c>
      <c r="K40" s="6">
        <v>16.5</v>
      </c>
      <c r="L40" s="159">
        <v>17.5</v>
      </c>
      <c r="M40" s="159">
        <v>15.2</v>
      </c>
      <c r="N40" s="124">
        <v>12.1</v>
      </c>
    </row>
    <row r="41" spans="3:14" x14ac:dyDescent="0.25">
      <c r="C41" s="57">
        <v>37</v>
      </c>
      <c r="D41" s="20" t="s">
        <v>19</v>
      </c>
      <c r="E41" s="26" t="s">
        <v>30</v>
      </c>
      <c r="F41" s="64" t="s">
        <v>71</v>
      </c>
      <c r="G41" s="6">
        <v>26.7</v>
      </c>
      <c r="H41" s="6">
        <v>23.3</v>
      </c>
      <c r="I41" s="6">
        <v>24</v>
      </c>
      <c r="J41" s="6">
        <v>22.2</v>
      </c>
      <c r="K41" s="6">
        <v>21.7</v>
      </c>
      <c r="L41" s="159">
        <v>21.4</v>
      </c>
      <c r="M41" s="159">
        <v>21.9</v>
      </c>
      <c r="N41" s="124">
        <v>20.6</v>
      </c>
    </row>
    <row r="42" spans="3:14" ht="24" x14ac:dyDescent="0.25">
      <c r="C42" s="57">
        <v>38</v>
      </c>
      <c r="D42" s="20" t="s">
        <v>19</v>
      </c>
      <c r="E42" s="26" t="s">
        <v>31</v>
      </c>
      <c r="F42" s="64" t="s">
        <v>71</v>
      </c>
      <c r="G42" s="6">
        <v>47.9</v>
      </c>
      <c r="H42" s="6">
        <v>45.5</v>
      </c>
      <c r="I42" s="6">
        <v>48.7</v>
      </c>
      <c r="J42" s="6">
        <v>44.2</v>
      </c>
      <c r="K42" s="6">
        <v>45.9</v>
      </c>
      <c r="L42" s="159">
        <v>46.1</v>
      </c>
      <c r="M42" s="159">
        <v>45</v>
      </c>
      <c r="N42" s="124">
        <v>45.4</v>
      </c>
    </row>
    <row r="43" spans="3:14" ht="24" x14ac:dyDescent="0.25">
      <c r="C43" s="57">
        <v>39</v>
      </c>
      <c r="D43" s="20" t="s">
        <v>19</v>
      </c>
      <c r="E43" s="26" t="s">
        <v>32</v>
      </c>
      <c r="F43" s="192" t="s">
        <v>71</v>
      </c>
      <c r="G43" s="162">
        <v>30</v>
      </c>
      <c r="H43" s="162">
        <v>29.4</v>
      </c>
      <c r="I43" s="162">
        <v>29</v>
      </c>
      <c r="J43" s="162">
        <v>28</v>
      </c>
      <c r="K43" s="162">
        <v>27.9</v>
      </c>
      <c r="L43" s="163">
        <v>27.8</v>
      </c>
      <c r="M43" s="163">
        <v>29.4</v>
      </c>
      <c r="N43" s="124">
        <v>26.5</v>
      </c>
    </row>
    <row r="44" spans="3:14" ht="15.75" thickBot="1" x14ac:dyDescent="0.3">
      <c r="C44" s="57">
        <v>40</v>
      </c>
      <c r="D44" s="66" t="s">
        <v>19</v>
      </c>
      <c r="E44" s="211" t="s">
        <v>33</v>
      </c>
      <c r="F44" s="197" t="s">
        <v>71</v>
      </c>
      <c r="G44" s="212">
        <v>27.1</v>
      </c>
      <c r="H44" s="212">
        <v>28.1</v>
      </c>
      <c r="I44" s="212">
        <v>26.4</v>
      </c>
      <c r="J44" s="212">
        <v>25.9</v>
      </c>
      <c r="K44" s="212">
        <v>25.7</v>
      </c>
      <c r="L44" s="213">
        <v>25.5</v>
      </c>
      <c r="M44" s="213">
        <v>29.1</v>
      </c>
      <c r="N44" s="208">
        <v>24.6</v>
      </c>
    </row>
    <row r="45" spans="3:14" x14ac:dyDescent="0.25">
      <c r="C45" s="57">
        <v>41</v>
      </c>
      <c r="D45" s="91" t="s">
        <v>58</v>
      </c>
      <c r="E45" s="92" t="s">
        <v>59</v>
      </c>
      <c r="F45" s="199" t="s">
        <v>71</v>
      </c>
      <c r="G45" s="230">
        <v>18.7</v>
      </c>
      <c r="H45" s="230">
        <v>18.7</v>
      </c>
      <c r="I45" s="230">
        <v>17.100000000000001</v>
      </c>
      <c r="J45" s="230">
        <v>16.8</v>
      </c>
      <c r="K45" s="230">
        <v>17.100000000000001</v>
      </c>
      <c r="L45" s="230">
        <v>14.4</v>
      </c>
      <c r="M45" s="230">
        <v>16.600000000000001</v>
      </c>
      <c r="N45" s="224">
        <v>14.8</v>
      </c>
    </row>
    <row r="46" spans="3:14" x14ac:dyDescent="0.25">
      <c r="C46" s="57">
        <v>42</v>
      </c>
      <c r="D46" s="93" t="s">
        <v>58</v>
      </c>
      <c r="E46" s="32" t="s">
        <v>60</v>
      </c>
      <c r="F46" s="64" t="s">
        <v>71</v>
      </c>
      <c r="G46" s="165">
        <v>17.8</v>
      </c>
      <c r="H46" s="165">
        <v>16.2</v>
      </c>
      <c r="I46" s="165">
        <v>18.399999999999999</v>
      </c>
      <c r="J46" s="165">
        <v>19.8</v>
      </c>
      <c r="K46" s="165">
        <v>19.600000000000001</v>
      </c>
      <c r="L46" s="165">
        <v>23.2</v>
      </c>
      <c r="M46" s="165">
        <v>19.899999999999999</v>
      </c>
      <c r="N46" s="124">
        <v>11.6</v>
      </c>
    </row>
    <row r="47" spans="3:14" ht="16.5" customHeight="1" thickBot="1" x14ac:dyDescent="0.3">
      <c r="C47" s="57">
        <v>43</v>
      </c>
      <c r="D47" s="94" t="s">
        <v>58</v>
      </c>
      <c r="E47" s="95" t="s">
        <v>61</v>
      </c>
      <c r="F47" s="133" t="s">
        <v>71</v>
      </c>
      <c r="G47" s="166">
        <v>41.8</v>
      </c>
      <c r="H47" s="166">
        <v>39.4</v>
      </c>
      <c r="I47" s="166">
        <v>41.4</v>
      </c>
      <c r="J47" s="166">
        <v>39.5</v>
      </c>
      <c r="K47" s="166">
        <v>37.9</v>
      </c>
      <c r="L47" s="167">
        <v>40</v>
      </c>
      <c r="M47" s="167">
        <v>41.2</v>
      </c>
      <c r="N47" s="225">
        <v>44.5</v>
      </c>
    </row>
    <row r="48" spans="3:14" ht="16.5" customHeight="1" x14ac:dyDescent="0.25">
      <c r="C48" s="57">
        <v>44</v>
      </c>
      <c r="D48" s="128" t="s">
        <v>62</v>
      </c>
      <c r="E48" s="33" t="s">
        <v>63</v>
      </c>
      <c r="F48" s="187" t="s">
        <v>71</v>
      </c>
      <c r="G48" s="168">
        <v>19</v>
      </c>
      <c r="H48" s="164">
        <v>18.7</v>
      </c>
      <c r="I48" s="164">
        <v>17.8</v>
      </c>
      <c r="J48" s="164">
        <v>18.8</v>
      </c>
      <c r="K48" s="164">
        <v>17.5</v>
      </c>
      <c r="L48" s="164">
        <v>17.3</v>
      </c>
      <c r="M48" s="164">
        <v>17.899999999999999</v>
      </c>
      <c r="N48" s="124">
        <v>16.899999999999999</v>
      </c>
    </row>
    <row r="49" spans="3:14" ht="16.5" customHeight="1" thickBot="1" x14ac:dyDescent="0.3">
      <c r="C49" s="57">
        <v>45</v>
      </c>
      <c r="D49" s="214" t="s">
        <v>62</v>
      </c>
      <c r="E49" s="215" t="s">
        <v>64</v>
      </c>
      <c r="F49" s="216" t="s">
        <v>71</v>
      </c>
      <c r="G49" s="217">
        <v>36.4</v>
      </c>
      <c r="H49" s="217">
        <v>33.799999999999997</v>
      </c>
      <c r="I49" s="217">
        <v>36.5</v>
      </c>
      <c r="J49" s="217">
        <v>33.5</v>
      </c>
      <c r="K49" s="217">
        <v>34.799999999999997</v>
      </c>
      <c r="L49" s="217">
        <v>35.6</v>
      </c>
      <c r="M49" s="217">
        <v>36.299999999999997</v>
      </c>
      <c r="N49" s="208">
        <v>32.9</v>
      </c>
    </row>
    <row r="50" spans="3:14" ht="16.5" customHeight="1" x14ac:dyDescent="0.25">
      <c r="C50" s="57">
        <v>46</v>
      </c>
      <c r="D50" s="70" t="s">
        <v>72</v>
      </c>
      <c r="E50" s="72" t="s">
        <v>69</v>
      </c>
      <c r="F50" s="194" t="s">
        <v>71</v>
      </c>
      <c r="G50" s="156">
        <v>34.700000000000003</v>
      </c>
      <c r="H50" s="156">
        <v>31.8</v>
      </c>
      <c r="I50" s="156">
        <v>32.6</v>
      </c>
      <c r="J50" s="156">
        <v>30.9</v>
      </c>
      <c r="K50" s="156">
        <v>31.7</v>
      </c>
      <c r="L50" s="156">
        <v>32.4</v>
      </c>
      <c r="M50" s="156">
        <v>33.700000000000003</v>
      </c>
      <c r="N50" s="224">
        <v>32.6</v>
      </c>
    </row>
    <row r="51" spans="3:14" ht="16.5" customHeight="1" x14ac:dyDescent="0.25">
      <c r="C51" s="57">
        <v>47</v>
      </c>
      <c r="D51" s="112" t="s">
        <v>72</v>
      </c>
      <c r="E51" s="28" t="s">
        <v>37</v>
      </c>
      <c r="F51" s="63" t="s">
        <v>71</v>
      </c>
      <c r="G51" s="120">
        <v>27.7</v>
      </c>
      <c r="H51" s="120">
        <v>30.8</v>
      </c>
      <c r="I51" s="120">
        <v>28</v>
      </c>
      <c r="J51" s="120">
        <v>29.6</v>
      </c>
      <c r="K51" s="120">
        <v>27.8</v>
      </c>
      <c r="L51" s="120">
        <v>25</v>
      </c>
      <c r="M51" s="120">
        <v>30.5</v>
      </c>
      <c r="N51" s="124">
        <v>25.2</v>
      </c>
    </row>
    <row r="52" spans="3:14" ht="16.5" customHeight="1" x14ac:dyDescent="0.25">
      <c r="C52" s="57">
        <v>48</v>
      </c>
      <c r="D52" s="112" t="s">
        <v>72</v>
      </c>
      <c r="E52" s="28" t="s">
        <v>38</v>
      </c>
      <c r="F52" s="63" t="s">
        <v>71</v>
      </c>
      <c r="G52" s="120">
        <v>24.4</v>
      </c>
      <c r="H52" s="120">
        <v>23.3</v>
      </c>
      <c r="I52" s="120">
        <v>23.4</v>
      </c>
      <c r="J52" s="120">
        <v>22.6</v>
      </c>
      <c r="K52" s="120">
        <v>22.5</v>
      </c>
      <c r="L52" s="120">
        <v>22.4</v>
      </c>
      <c r="M52" s="120">
        <v>22.5</v>
      </c>
      <c r="N52" s="124">
        <v>20.399999999999999</v>
      </c>
    </row>
    <row r="53" spans="3:14" ht="16.5" customHeight="1" x14ac:dyDescent="0.25">
      <c r="C53" s="57">
        <v>49</v>
      </c>
      <c r="D53" s="112" t="s">
        <v>72</v>
      </c>
      <c r="E53" s="28" t="s">
        <v>39</v>
      </c>
      <c r="F53" s="63" t="s">
        <v>71</v>
      </c>
      <c r="G53" s="120">
        <v>16</v>
      </c>
      <c r="H53" s="120">
        <v>16.3</v>
      </c>
      <c r="I53" s="120">
        <v>19.899999999999999</v>
      </c>
      <c r="J53" s="120">
        <v>20.3</v>
      </c>
      <c r="K53" s="120">
        <v>18.8</v>
      </c>
      <c r="L53" s="120">
        <v>18.600000000000001</v>
      </c>
      <c r="M53" s="120">
        <v>19</v>
      </c>
      <c r="N53" s="124">
        <v>17.3</v>
      </c>
    </row>
    <row r="54" spans="3:14" ht="16.5" customHeight="1" x14ac:dyDescent="0.25">
      <c r="C54" s="57">
        <v>50</v>
      </c>
      <c r="D54" s="65" t="s">
        <v>72</v>
      </c>
      <c r="E54" s="29" t="s">
        <v>40</v>
      </c>
      <c r="F54" s="63" t="s">
        <v>71</v>
      </c>
      <c r="G54" s="120">
        <v>15.6</v>
      </c>
      <c r="H54" s="120">
        <v>13.1</v>
      </c>
      <c r="I54" s="120">
        <v>14.9</v>
      </c>
      <c r="J54" s="120">
        <v>16.100000000000001</v>
      </c>
      <c r="K54" s="120">
        <v>15.4</v>
      </c>
      <c r="L54" s="120">
        <v>15.3</v>
      </c>
      <c r="M54" s="120">
        <v>15.1</v>
      </c>
      <c r="N54" s="124">
        <v>15.5</v>
      </c>
    </row>
    <row r="55" spans="3:14" ht="16.5" customHeight="1" x14ac:dyDescent="0.25">
      <c r="C55" s="57">
        <v>51</v>
      </c>
      <c r="D55" s="65" t="s">
        <v>72</v>
      </c>
      <c r="E55" s="29" t="s">
        <v>40</v>
      </c>
      <c r="F55" s="63" t="s">
        <v>41</v>
      </c>
      <c r="G55" s="120">
        <v>14.2</v>
      </c>
      <c r="H55" s="120">
        <v>11.3</v>
      </c>
      <c r="I55" s="120">
        <v>12.6</v>
      </c>
      <c r="J55" s="120">
        <v>15.4</v>
      </c>
      <c r="K55" s="120">
        <v>14.7</v>
      </c>
      <c r="L55" s="120">
        <v>15.1</v>
      </c>
      <c r="M55" s="120">
        <v>15.9</v>
      </c>
      <c r="N55" s="124">
        <v>15.9</v>
      </c>
    </row>
    <row r="56" spans="3:14" ht="16.5" customHeight="1" x14ac:dyDescent="0.25">
      <c r="C56" s="57">
        <v>52</v>
      </c>
      <c r="D56" s="65" t="s">
        <v>72</v>
      </c>
      <c r="E56" s="29" t="s">
        <v>40</v>
      </c>
      <c r="F56" s="63" t="s">
        <v>42</v>
      </c>
      <c r="G56" s="120">
        <v>16.7</v>
      </c>
      <c r="H56" s="120">
        <v>14.4</v>
      </c>
      <c r="I56" s="120">
        <v>16.600000000000001</v>
      </c>
      <c r="J56" s="120">
        <v>16.5</v>
      </c>
      <c r="K56" s="120">
        <v>15.8</v>
      </c>
      <c r="L56" s="120">
        <v>15.5</v>
      </c>
      <c r="M56" s="120">
        <v>14.6</v>
      </c>
      <c r="N56" s="124">
        <v>15.1</v>
      </c>
    </row>
    <row r="57" spans="3:14" ht="16.5" customHeight="1" x14ac:dyDescent="0.25">
      <c r="C57" s="57">
        <v>53</v>
      </c>
      <c r="D57" s="65" t="s">
        <v>72</v>
      </c>
      <c r="E57" s="29" t="s">
        <v>70</v>
      </c>
      <c r="F57" s="63" t="s">
        <v>71</v>
      </c>
      <c r="G57" s="120">
        <v>23.3</v>
      </c>
      <c r="H57" s="120">
        <v>23.2</v>
      </c>
      <c r="I57" s="120">
        <v>23.4</v>
      </c>
      <c r="J57" s="120">
        <v>23.2</v>
      </c>
      <c r="K57" s="120">
        <v>22.5</v>
      </c>
      <c r="L57" s="120">
        <v>22</v>
      </c>
      <c r="M57" s="120">
        <v>23</v>
      </c>
      <c r="N57" s="124">
        <v>20.5</v>
      </c>
    </row>
    <row r="58" spans="3:14" ht="16.5" customHeight="1" x14ac:dyDescent="0.25">
      <c r="C58" s="57">
        <v>54</v>
      </c>
      <c r="D58" s="65" t="s">
        <v>72</v>
      </c>
      <c r="E58" s="29" t="s">
        <v>70</v>
      </c>
      <c r="F58" s="63" t="s">
        <v>41</v>
      </c>
      <c r="G58" s="148">
        <v>23.5</v>
      </c>
      <c r="H58" s="148">
        <v>23.6</v>
      </c>
      <c r="I58" s="148">
        <v>23.9</v>
      </c>
      <c r="J58" s="148">
        <v>23.3</v>
      </c>
      <c r="K58" s="148">
        <v>23.1</v>
      </c>
      <c r="L58" s="148">
        <v>22.4</v>
      </c>
      <c r="M58" s="148">
        <v>23.4</v>
      </c>
      <c r="N58" s="124">
        <v>20.8</v>
      </c>
    </row>
    <row r="59" spans="3:14" ht="16.5" customHeight="1" thickBot="1" x14ac:dyDescent="0.3">
      <c r="C59" s="57">
        <v>55</v>
      </c>
      <c r="D59" s="75" t="s">
        <v>72</v>
      </c>
      <c r="E59" s="79" t="s">
        <v>70</v>
      </c>
      <c r="F59" s="195" t="s">
        <v>42</v>
      </c>
      <c r="G59" s="154">
        <v>23.1</v>
      </c>
      <c r="H59" s="154">
        <v>22.7</v>
      </c>
      <c r="I59" s="154">
        <v>22.9</v>
      </c>
      <c r="J59" s="155">
        <v>23</v>
      </c>
      <c r="K59" s="154">
        <v>21.9</v>
      </c>
      <c r="L59" s="154">
        <v>21.7</v>
      </c>
      <c r="M59" s="154">
        <v>22.6</v>
      </c>
      <c r="N59" s="225">
        <v>20.2</v>
      </c>
    </row>
    <row r="60" spans="3:14" ht="16.5" customHeight="1" x14ac:dyDescent="0.25">
      <c r="C60" s="57">
        <v>56</v>
      </c>
      <c r="D60" s="70" t="s">
        <v>92</v>
      </c>
      <c r="E60" s="72" t="s">
        <v>73</v>
      </c>
      <c r="F60" s="194" t="s">
        <v>71</v>
      </c>
      <c r="G60" s="171">
        <v>15.2</v>
      </c>
      <c r="H60" s="172">
        <v>13.7</v>
      </c>
      <c r="I60" s="173">
        <v>16</v>
      </c>
      <c r="J60" s="172">
        <v>16.899999999999999</v>
      </c>
      <c r="K60" s="172">
        <v>16.3</v>
      </c>
      <c r="L60" s="172">
        <v>15.9</v>
      </c>
      <c r="M60" s="172">
        <v>15.8</v>
      </c>
      <c r="N60" s="124">
        <v>15.2</v>
      </c>
    </row>
    <row r="61" spans="3:14" ht="16.5" customHeight="1" x14ac:dyDescent="0.25">
      <c r="C61" s="57">
        <v>57</v>
      </c>
      <c r="D61" s="65" t="s">
        <v>92</v>
      </c>
      <c r="E61" s="35" t="s">
        <v>73</v>
      </c>
      <c r="F61" s="63" t="s">
        <v>41</v>
      </c>
      <c r="G61" s="152">
        <v>14.1</v>
      </c>
      <c r="H61" s="121">
        <v>13</v>
      </c>
      <c r="I61" s="121">
        <v>15</v>
      </c>
      <c r="J61" s="148">
        <v>16.5</v>
      </c>
      <c r="K61" s="148">
        <v>15.9</v>
      </c>
      <c r="L61" s="148">
        <v>15.6</v>
      </c>
      <c r="M61" s="148">
        <v>16.899999999999999</v>
      </c>
      <c r="N61" s="124">
        <v>15.6</v>
      </c>
    </row>
    <row r="62" spans="3:14" ht="16.5" customHeight="1" x14ac:dyDescent="0.25">
      <c r="C62" s="57">
        <v>58</v>
      </c>
      <c r="D62" s="65" t="s">
        <v>92</v>
      </c>
      <c r="E62" s="35" t="s">
        <v>73</v>
      </c>
      <c r="F62" s="63" t="s">
        <v>42</v>
      </c>
      <c r="G62" s="174">
        <v>16</v>
      </c>
      <c r="H62" s="148">
        <v>14.3</v>
      </c>
      <c r="I62" s="148">
        <v>16.8</v>
      </c>
      <c r="J62" s="148">
        <v>17.3</v>
      </c>
      <c r="K62" s="148">
        <v>16.600000000000001</v>
      </c>
      <c r="L62" s="148">
        <v>16.100000000000001</v>
      </c>
      <c r="M62" s="148">
        <v>14.9</v>
      </c>
      <c r="N62" s="124">
        <v>14.8</v>
      </c>
    </row>
    <row r="63" spans="3:14" ht="16.5" customHeight="1" x14ac:dyDescent="0.25">
      <c r="C63" s="57">
        <v>59</v>
      </c>
      <c r="D63" s="65" t="s">
        <v>92</v>
      </c>
      <c r="E63" s="35" t="s">
        <v>74</v>
      </c>
      <c r="F63" s="63" t="s">
        <v>71</v>
      </c>
      <c r="G63" s="152">
        <v>14.4</v>
      </c>
      <c r="H63" s="148">
        <v>14.4</v>
      </c>
      <c r="I63" s="148">
        <v>11.9</v>
      </c>
      <c r="J63" s="148">
        <v>13.6</v>
      </c>
      <c r="K63" s="148">
        <v>12.3</v>
      </c>
      <c r="L63" s="148">
        <v>16.7</v>
      </c>
      <c r="M63" s="148">
        <v>15.8</v>
      </c>
      <c r="N63" s="124">
        <v>15.1</v>
      </c>
    </row>
    <row r="64" spans="3:14" ht="16.5" customHeight="1" x14ac:dyDescent="0.25">
      <c r="C64" s="57">
        <v>60</v>
      </c>
      <c r="D64" s="65" t="s">
        <v>92</v>
      </c>
      <c r="E64" s="35" t="s">
        <v>74</v>
      </c>
      <c r="F64" s="63" t="s">
        <v>41</v>
      </c>
      <c r="G64" s="174">
        <v>12</v>
      </c>
      <c r="H64" s="148">
        <v>10.6</v>
      </c>
      <c r="I64" s="148">
        <v>9.1</v>
      </c>
      <c r="J64" s="148">
        <v>13.5</v>
      </c>
      <c r="K64" s="148">
        <v>10.4</v>
      </c>
      <c r="L64" s="148">
        <v>17.2</v>
      </c>
      <c r="M64" s="148">
        <v>14.8</v>
      </c>
      <c r="N64" s="124">
        <v>15.9</v>
      </c>
    </row>
    <row r="65" spans="3:14" ht="16.5" customHeight="1" x14ac:dyDescent="0.25">
      <c r="C65" s="57">
        <v>61</v>
      </c>
      <c r="D65" s="65" t="s">
        <v>92</v>
      </c>
      <c r="E65" s="35" t="s">
        <v>74</v>
      </c>
      <c r="F65" s="63" t="s">
        <v>42</v>
      </c>
      <c r="G65" s="174">
        <v>16</v>
      </c>
      <c r="H65" s="148">
        <v>16.600000000000001</v>
      </c>
      <c r="I65" s="148">
        <v>13.6</v>
      </c>
      <c r="J65" s="148">
        <v>13.6</v>
      </c>
      <c r="K65" s="148">
        <v>13.3</v>
      </c>
      <c r="L65" s="148">
        <v>16.5</v>
      </c>
      <c r="M65" s="148">
        <v>16.399999999999999</v>
      </c>
      <c r="N65" s="124">
        <v>14.7</v>
      </c>
    </row>
    <row r="66" spans="3:14" ht="16.5" customHeight="1" x14ac:dyDescent="0.25">
      <c r="C66" s="57">
        <v>62</v>
      </c>
      <c r="D66" s="65" t="s">
        <v>92</v>
      </c>
      <c r="E66" s="35" t="s">
        <v>75</v>
      </c>
      <c r="F66" s="63" t="s">
        <v>71</v>
      </c>
      <c r="G66" s="152">
        <v>27.2</v>
      </c>
      <c r="H66" s="148">
        <v>26.2</v>
      </c>
      <c r="I66" s="148">
        <v>26.4</v>
      </c>
      <c r="J66" s="148">
        <v>25.7</v>
      </c>
      <c r="K66" s="148">
        <v>25.5</v>
      </c>
      <c r="L66" s="148">
        <v>25.5</v>
      </c>
      <c r="M66" s="148">
        <v>26.5</v>
      </c>
      <c r="N66" s="124">
        <v>24.3</v>
      </c>
    </row>
    <row r="67" spans="3:14" ht="16.5" customHeight="1" x14ac:dyDescent="0.25">
      <c r="C67" s="57">
        <v>63</v>
      </c>
      <c r="D67" s="65" t="s">
        <v>92</v>
      </c>
      <c r="E67" s="35" t="s">
        <v>75</v>
      </c>
      <c r="F67" s="63" t="s">
        <v>41</v>
      </c>
      <c r="G67" s="152">
        <v>26.8</v>
      </c>
      <c r="H67" s="148">
        <v>26.2</v>
      </c>
      <c r="I67" s="148">
        <v>26.2</v>
      </c>
      <c r="J67" s="148">
        <v>26.1</v>
      </c>
      <c r="K67" s="121">
        <v>26</v>
      </c>
      <c r="L67" s="148">
        <v>25.7</v>
      </c>
      <c r="M67" s="148">
        <v>26.5</v>
      </c>
      <c r="N67" s="124">
        <v>24.5</v>
      </c>
    </row>
    <row r="68" spans="3:14" ht="16.5" customHeight="1" x14ac:dyDescent="0.25">
      <c r="C68" s="57">
        <v>64</v>
      </c>
      <c r="D68" s="65" t="s">
        <v>92</v>
      </c>
      <c r="E68" s="35" t="s">
        <v>75</v>
      </c>
      <c r="F68" s="63" t="s">
        <v>42</v>
      </c>
      <c r="G68" s="152">
        <v>27.6</v>
      </c>
      <c r="H68" s="148">
        <v>26.1</v>
      </c>
      <c r="I68" s="148">
        <v>26.5</v>
      </c>
      <c r="J68" s="148">
        <v>25.2</v>
      </c>
      <c r="K68" s="148">
        <v>24.9</v>
      </c>
      <c r="L68" s="148">
        <v>25.3</v>
      </c>
      <c r="M68" s="148">
        <v>26.5</v>
      </c>
      <c r="N68" s="124">
        <v>24.1</v>
      </c>
    </row>
    <row r="69" spans="3:14" s="11" customFormat="1" x14ac:dyDescent="0.25">
      <c r="C69" s="57">
        <v>65</v>
      </c>
      <c r="D69" s="65" t="s">
        <v>92</v>
      </c>
      <c r="E69" s="35" t="s">
        <v>76</v>
      </c>
      <c r="F69" s="63" t="s">
        <v>71</v>
      </c>
      <c r="G69" s="152">
        <v>25.7</v>
      </c>
      <c r="H69" s="148">
        <v>24.6</v>
      </c>
      <c r="I69" s="148">
        <v>25.1</v>
      </c>
      <c r="J69" s="148">
        <v>24.6</v>
      </c>
      <c r="K69" s="148">
        <v>24.4</v>
      </c>
      <c r="L69" s="148">
        <v>24.1</v>
      </c>
      <c r="M69" s="148">
        <v>24.9</v>
      </c>
      <c r="N69" s="124">
        <v>23</v>
      </c>
    </row>
    <row r="70" spans="3:14" s="11" customFormat="1" x14ac:dyDescent="0.25">
      <c r="C70" s="57">
        <v>66</v>
      </c>
      <c r="D70" s="65" t="s">
        <v>92</v>
      </c>
      <c r="E70" s="35" t="s">
        <v>76</v>
      </c>
      <c r="F70" s="63" t="s">
        <v>41</v>
      </c>
      <c r="G70" s="152">
        <v>25.4</v>
      </c>
      <c r="H70" s="148">
        <v>24.8</v>
      </c>
      <c r="I70" s="121">
        <v>25</v>
      </c>
      <c r="J70" s="121">
        <v>25</v>
      </c>
      <c r="K70" s="148">
        <v>24.9</v>
      </c>
      <c r="L70" s="148">
        <v>24.4</v>
      </c>
      <c r="M70" s="148">
        <v>25.3</v>
      </c>
      <c r="N70" s="124">
        <v>23.3</v>
      </c>
    </row>
    <row r="71" spans="3:14" ht="15.75" thickBot="1" x14ac:dyDescent="0.3">
      <c r="C71" s="57">
        <v>67</v>
      </c>
      <c r="D71" s="138" t="s">
        <v>92</v>
      </c>
      <c r="E71" s="218" t="s">
        <v>76</v>
      </c>
      <c r="F71" s="193" t="s">
        <v>42</v>
      </c>
      <c r="G71" s="219">
        <v>26</v>
      </c>
      <c r="H71" s="169">
        <v>24.4</v>
      </c>
      <c r="I71" s="169">
        <v>25.2</v>
      </c>
      <c r="J71" s="169">
        <v>24.3</v>
      </c>
      <c r="K71" s="169">
        <v>23.9</v>
      </c>
      <c r="L71" s="169">
        <v>23.9</v>
      </c>
      <c r="M71" s="169">
        <v>24.5</v>
      </c>
      <c r="N71" s="208">
        <v>22.7</v>
      </c>
    </row>
    <row r="72" spans="3:14" ht="24.75" x14ac:dyDescent="0.25">
      <c r="C72" s="57">
        <v>68</v>
      </c>
      <c r="D72" s="67" t="s">
        <v>43</v>
      </c>
      <c r="E72" s="231" t="s">
        <v>229</v>
      </c>
      <c r="F72" s="194" t="s">
        <v>71</v>
      </c>
      <c r="G72" s="156">
        <v>36.6</v>
      </c>
      <c r="H72" s="156">
        <v>36.1</v>
      </c>
      <c r="I72" s="156">
        <v>35.700000000000003</v>
      </c>
      <c r="J72" s="156">
        <v>37.700000000000003</v>
      </c>
      <c r="K72" s="156">
        <v>36.200000000000003</v>
      </c>
      <c r="L72" s="156">
        <v>41.4</v>
      </c>
      <c r="M72" s="156">
        <v>38.700000000000003</v>
      </c>
      <c r="N72" s="224">
        <v>37.9</v>
      </c>
    </row>
    <row r="73" spans="3:14" ht="24.75" x14ac:dyDescent="0.25">
      <c r="C73" s="57">
        <v>69</v>
      </c>
      <c r="D73" s="229" t="s">
        <v>43</v>
      </c>
      <c r="E73" s="62" t="s">
        <v>230</v>
      </c>
      <c r="F73" s="63" t="s">
        <v>71</v>
      </c>
      <c r="G73" s="120">
        <v>21.1</v>
      </c>
      <c r="H73" s="120">
        <v>21.5</v>
      </c>
      <c r="I73" s="120">
        <v>22.3</v>
      </c>
      <c r="J73" s="120">
        <v>21.7</v>
      </c>
      <c r="K73" s="120">
        <v>20.8</v>
      </c>
      <c r="L73" s="120">
        <v>19.100000000000001</v>
      </c>
      <c r="M73" s="120">
        <v>19.600000000000001</v>
      </c>
      <c r="N73" s="124">
        <v>18</v>
      </c>
    </row>
    <row r="74" spans="3:14" ht="25.5" thickBot="1" x14ac:dyDescent="0.3">
      <c r="C74" s="57">
        <v>70</v>
      </c>
      <c r="D74" s="75" t="s">
        <v>43</v>
      </c>
      <c r="E74" s="79" t="s">
        <v>231</v>
      </c>
      <c r="F74" s="195" t="s">
        <v>71</v>
      </c>
      <c r="G74" s="147">
        <v>6</v>
      </c>
      <c r="H74" s="147">
        <v>6.1</v>
      </c>
      <c r="I74" s="147">
        <v>7.6</v>
      </c>
      <c r="J74" s="147">
        <v>7</v>
      </c>
      <c r="K74" s="147">
        <v>6.8</v>
      </c>
      <c r="L74" s="147">
        <v>7.3</v>
      </c>
      <c r="M74" s="147">
        <v>8.1</v>
      </c>
      <c r="N74" s="225">
        <v>6.1</v>
      </c>
    </row>
    <row r="75" spans="3:14" ht="24.75" x14ac:dyDescent="0.25">
      <c r="C75" s="57">
        <v>71</v>
      </c>
      <c r="D75" s="21" t="s">
        <v>44</v>
      </c>
      <c r="E75" s="77" t="s">
        <v>77</v>
      </c>
      <c r="F75" s="196" t="s">
        <v>71</v>
      </c>
      <c r="G75" s="176">
        <v>5.5</v>
      </c>
      <c r="H75" s="176">
        <v>7.2</v>
      </c>
      <c r="I75" s="176">
        <v>6.1</v>
      </c>
      <c r="J75" s="176">
        <v>6.6</v>
      </c>
      <c r="K75" s="176">
        <v>5.9</v>
      </c>
      <c r="L75" s="176">
        <v>6.1</v>
      </c>
      <c r="M75" s="184">
        <v>7</v>
      </c>
      <c r="N75" s="124">
        <v>7</v>
      </c>
    </row>
    <row r="76" spans="3:14" ht="24.75" x14ac:dyDescent="0.25">
      <c r="C76" s="57">
        <v>72</v>
      </c>
      <c r="D76" s="20" t="s">
        <v>44</v>
      </c>
      <c r="E76" s="44" t="s">
        <v>77</v>
      </c>
      <c r="F76" s="186" t="s">
        <v>41</v>
      </c>
      <c r="G76" s="148">
        <v>6.4</v>
      </c>
      <c r="H76" s="148">
        <v>8.6999999999999993</v>
      </c>
      <c r="I76" s="148">
        <v>7.9</v>
      </c>
      <c r="J76" s="148">
        <v>8.6</v>
      </c>
      <c r="K76" s="148">
        <v>6.5</v>
      </c>
      <c r="L76" s="148">
        <v>7.8</v>
      </c>
      <c r="M76" s="148">
        <v>9.5</v>
      </c>
      <c r="N76" s="124">
        <v>9.1</v>
      </c>
    </row>
    <row r="77" spans="3:14" ht="24.75" x14ac:dyDescent="0.25">
      <c r="C77" s="57">
        <v>73</v>
      </c>
      <c r="D77" s="20" t="s">
        <v>44</v>
      </c>
      <c r="E77" s="44" t="s">
        <v>77</v>
      </c>
      <c r="F77" s="186" t="s">
        <v>42</v>
      </c>
      <c r="G77" s="148">
        <v>4.2</v>
      </c>
      <c r="H77" s="148">
        <v>5.6</v>
      </c>
      <c r="I77" s="121">
        <v>4</v>
      </c>
      <c r="J77" s="148">
        <v>4.3</v>
      </c>
      <c r="K77" s="121">
        <v>5</v>
      </c>
      <c r="L77" s="148">
        <v>4.2</v>
      </c>
      <c r="M77" s="148">
        <v>3.9</v>
      </c>
      <c r="N77" s="124">
        <v>4.5</v>
      </c>
    </row>
    <row r="78" spans="3:14" ht="24.75" x14ac:dyDescent="0.25">
      <c r="C78" s="57">
        <v>74</v>
      </c>
      <c r="D78" s="20" t="s">
        <v>44</v>
      </c>
      <c r="E78" s="22" t="s">
        <v>45</v>
      </c>
      <c r="F78" s="186" t="s">
        <v>71</v>
      </c>
      <c r="G78" s="120">
        <v>10.9</v>
      </c>
      <c r="H78" s="120">
        <v>12.1</v>
      </c>
      <c r="I78" s="120">
        <v>18.899999999999999</v>
      </c>
      <c r="J78" s="120">
        <v>16</v>
      </c>
      <c r="K78" s="120">
        <v>19.8</v>
      </c>
      <c r="L78" s="120">
        <v>16.399999999999999</v>
      </c>
      <c r="M78" s="120">
        <v>19.899999999999999</v>
      </c>
      <c r="N78" s="124">
        <v>22.7</v>
      </c>
    </row>
    <row r="79" spans="3:14" ht="24.75" x14ac:dyDescent="0.25">
      <c r="C79" s="57">
        <v>75</v>
      </c>
      <c r="D79" s="20" t="s">
        <v>44</v>
      </c>
      <c r="E79" s="22" t="s">
        <v>45</v>
      </c>
      <c r="F79" s="186" t="s">
        <v>41</v>
      </c>
      <c r="G79" s="152">
        <v>12.4</v>
      </c>
      <c r="H79" s="148">
        <v>13.6</v>
      </c>
      <c r="I79" s="148">
        <v>19.7</v>
      </c>
      <c r="J79" s="148">
        <v>18.100000000000001</v>
      </c>
      <c r="K79" s="148">
        <v>20.5</v>
      </c>
      <c r="L79" s="148">
        <v>17.5</v>
      </c>
      <c r="M79" s="148">
        <v>20.399999999999999</v>
      </c>
      <c r="N79" s="124">
        <v>21.9</v>
      </c>
    </row>
    <row r="80" spans="3:14" ht="24.75" x14ac:dyDescent="0.25">
      <c r="C80" s="57">
        <v>76</v>
      </c>
      <c r="D80" s="20" t="s">
        <v>44</v>
      </c>
      <c r="E80" s="22" t="s">
        <v>45</v>
      </c>
      <c r="F80" s="186" t="s">
        <v>42</v>
      </c>
      <c r="G80" s="152">
        <v>6.4</v>
      </c>
      <c r="H80" s="148">
        <v>7.5</v>
      </c>
      <c r="I80" s="148">
        <v>17.2</v>
      </c>
      <c r="J80" s="148">
        <v>9.6999999999999993</v>
      </c>
      <c r="K80" s="148">
        <v>17.7</v>
      </c>
      <c r="L80" s="148">
        <v>12.7</v>
      </c>
      <c r="M80" s="148">
        <v>18.5</v>
      </c>
      <c r="N80" s="124">
        <v>24.8</v>
      </c>
    </row>
    <row r="81" spans="3:14" s="11" customFormat="1" ht="24.75" x14ac:dyDescent="0.25">
      <c r="C81" s="57">
        <v>77</v>
      </c>
      <c r="D81" s="20" t="s">
        <v>44</v>
      </c>
      <c r="E81" s="13" t="s">
        <v>46</v>
      </c>
      <c r="F81" s="59" t="s">
        <v>71</v>
      </c>
      <c r="G81" s="120">
        <v>49</v>
      </c>
      <c r="H81" s="120">
        <v>43.7</v>
      </c>
      <c r="I81" s="120">
        <v>44</v>
      </c>
      <c r="J81" s="120">
        <v>42.2</v>
      </c>
      <c r="K81" s="120">
        <v>44.8</v>
      </c>
      <c r="L81" s="120">
        <v>47.5</v>
      </c>
      <c r="M81" s="120">
        <v>45.5</v>
      </c>
      <c r="N81" s="124">
        <v>42.8</v>
      </c>
    </row>
    <row r="82" spans="3:14" ht="24.75" x14ac:dyDescent="0.25">
      <c r="C82" s="57">
        <v>78</v>
      </c>
      <c r="D82" s="20" t="s">
        <v>44</v>
      </c>
      <c r="E82" s="13" t="s">
        <v>46</v>
      </c>
      <c r="F82" s="59" t="s">
        <v>41</v>
      </c>
      <c r="G82" s="152">
        <v>52.7</v>
      </c>
      <c r="H82" s="148">
        <v>47.5</v>
      </c>
      <c r="I82" s="177">
        <v>47</v>
      </c>
      <c r="J82" s="148">
        <v>45.4</v>
      </c>
      <c r="K82" s="148">
        <v>47.9</v>
      </c>
      <c r="L82" s="148">
        <v>50.4</v>
      </c>
      <c r="M82" s="148">
        <v>49.8</v>
      </c>
      <c r="N82" s="124">
        <v>46.8</v>
      </c>
    </row>
    <row r="83" spans="3:14" ht="24.75" x14ac:dyDescent="0.25">
      <c r="C83" s="57">
        <v>79</v>
      </c>
      <c r="D83" s="20" t="s">
        <v>44</v>
      </c>
      <c r="E83" s="13" t="s">
        <v>46</v>
      </c>
      <c r="F83" s="59" t="s">
        <v>42</v>
      </c>
      <c r="G83" s="152">
        <v>44.8</v>
      </c>
      <c r="H83" s="148">
        <v>38.5</v>
      </c>
      <c r="I83" s="148">
        <v>40.200000000000003</v>
      </c>
      <c r="J83" s="148">
        <v>38.200000000000003</v>
      </c>
      <c r="K83" s="148">
        <v>39.6</v>
      </c>
      <c r="L83" s="148">
        <v>43.4</v>
      </c>
      <c r="M83" s="148">
        <v>40.9</v>
      </c>
      <c r="N83" s="124">
        <v>38.299999999999997</v>
      </c>
    </row>
    <row r="84" spans="3:14" ht="24.75" x14ac:dyDescent="0.25">
      <c r="C84" s="57">
        <v>80</v>
      </c>
      <c r="D84" s="58" t="s">
        <v>44</v>
      </c>
      <c r="E84" s="10" t="s">
        <v>47</v>
      </c>
      <c r="F84" s="59" t="s">
        <v>71</v>
      </c>
      <c r="G84" s="120">
        <v>12.1</v>
      </c>
      <c r="H84" s="120">
        <v>12.9</v>
      </c>
      <c r="I84" s="120">
        <v>13.4</v>
      </c>
      <c r="J84" s="120">
        <v>15.1</v>
      </c>
      <c r="K84" s="120">
        <v>13.6</v>
      </c>
      <c r="L84" s="120">
        <v>11.7</v>
      </c>
      <c r="M84" s="120">
        <v>11.4</v>
      </c>
      <c r="N84" s="124">
        <v>12.2</v>
      </c>
    </row>
    <row r="85" spans="3:14" ht="24.75" x14ac:dyDescent="0.25">
      <c r="C85" s="57">
        <v>81</v>
      </c>
      <c r="D85" s="20" t="s">
        <v>44</v>
      </c>
      <c r="E85" s="13" t="s">
        <v>47</v>
      </c>
      <c r="F85" s="59" t="s">
        <v>41</v>
      </c>
      <c r="G85" s="152">
        <v>12.6</v>
      </c>
      <c r="H85" s="148">
        <v>12.4</v>
      </c>
      <c r="I85" s="148">
        <v>14.2</v>
      </c>
      <c r="J85" s="148">
        <v>16.399999999999999</v>
      </c>
      <c r="K85" s="148">
        <v>14.5</v>
      </c>
      <c r="L85" s="148">
        <v>12.3</v>
      </c>
      <c r="M85" s="148">
        <v>13.8</v>
      </c>
      <c r="N85" s="124">
        <v>13.3</v>
      </c>
    </row>
    <row r="86" spans="3:14" ht="24.75" x14ac:dyDescent="0.25">
      <c r="C86" s="57">
        <v>82</v>
      </c>
      <c r="D86" s="20" t="s">
        <v>44</v>
      </c>
      <c r="E86" s="13" t="s">
        <v>47</v>
      </c>
      <c r="F86" s="59" t="s">
        <v>42</v>
      </c>
      <c r="G86" s="152">
        <v>11.6</v>
      </c>
      <c r="H86" s="148">
        <v>13.4</v>
      </c>
      <c r="I86" s="148">
        <v>12.7</v>
      </c>
      <c r="J86" s="148">
        <v>13.8</v>
      </c>
      <c r="K86" s="148">
        <v>12.8</v>
      </c>
      <c r="L86" s="148">
        <v>11.2</v>
      </c>
      <c r="M86" s="121">
        <v>9</v>
      </c>
      <c r="N86" s="124">
        <v>11.2</v>
      </c>
    </row>
    <row r="87" spans="3:14" ht="24.75" x14ac:dyDescent="0.25">
      <c r="C87" s="57">
        <v>83</v>
      </c>
      <c r="D87" s="20" t="s">
        <v>44</v>
      </c>
      <c r="E87" s="13" t="s">
        <v>48</v>
      </c>
      <c r="F87" s="59" t="s">
        <v>71</v>
      </c>
      <c r="G87" s="120">
        <v>30</v>
      </c>
      <c r="H87" s="120">
        <v>32</v>
      </c>
      <c r="I87" s="120">
        <v>33.4</v>
      </c>
      <c r="J87" s="120">
        <v>32.9</v>
      </c>
      <c r="K87" s="120">
        <v>31</v>
      </c>
      <c r="L87" s="120">
        <v>31.1</v>
      </c>
      <c r="M87" s="120">
        <v>35.9</v>
      </c>
      <c r="N87" s="124">
        <v>29.5</v>
      </c>
    </row>
    <row r="88" spans="3:14" ht="24.75" x14ac:dyDescent="0.25">
      <c r="C88" s="57">
        <v>84</v>
      </c>
      <c r="D88" s="20" t="s">
        <v>44</v>
      </c>
      <c r="E88" s="13" t="s">
        <v>48</v>
      </c>
      <c r="F88" s="59" t="s">
        <v>41</v>
      </c>
      <c r="G88" s="152">
        <v>26.4</v>
      </c>
      <c r="H88" s="148">
        <v>28.6</v>
      </c>
      <c r="I88" s="148">
        <v>29.4</v>
      </c>
      <c r="J88" s="148">
        <v>25.8</v>
      </c>
      <c r="K88" s="148">
        <v>28.5</v>
      </c>
      <c r="L88" s="121">
        <v>26</v>
      </c>
      <c r="M88" s="121">
        <v>33</v>
      </c>
      <c r="N88" s="124">
        <v>26</v>
      </c>
    </row>
    <row r="89" spans="3:14" ht="24.75" x14ac:dyDescent="0.25">
      <c r="C89" s="57">
        <v>85</v>
      </c>
      <c r="D89" s="20" t="s">
        <v>44</v>
      </c>
      <c r="E89" s="13" t="s">
        <v>48</v>
      </c>
      <c r="F89" s="59" t="s">
        <v>42</v>
      </c>
      <c r="G89" s="152">
        <v>31.3</v>
      </c>
      <c r="H89" s="148">
        <v>33.200000000000003</v>
      </c>
      <c r="I89" s="148">
        <v>34.700000000000003</v>
      </c>
      <c r="J89" s="148">
        <v>35.4</v>
      </c>
      <c r="K89" s="148">
        <v>31.9</v>
      </c>
      <c r="L89" s="148">
        <v>32.799999999999997</v>
      </c>
      <c r="M89" s="148">
        <v>36.9</v>
      </c>
      <c r="N89" s="124">
        <v>30.8</v>
      </c>
    </row>
    <row r="90" spans="3:14" x14ac:dyDescent="0.25">
      <c r="C90" s="57">
        <v>86</v>
      </c>
      <c r="D90" s="20" t="s">
        <v>80</v>
      </c>
      <c r="E90" s="44" t="s">
        <v>81</v>
      </c>
      <c r="F90" s="59" t="s">
        <v>71</v>
      </c>
      <c r="G90" s="148">
        <v>5.9</v>
      </c>
      <c r="H90" s="148">
        <v>7.8</v>
      </c>
      <c r="I90" s="148">
        <v>7.6</v>
      </c>
      <c r="J90" s="148">
        <v>7.6</v>
      </c>
      <c r="K90" s="148">
        <v>7.6</v>
      </c>
      <c r="L90" s="148">
        <v>7.2</v>
      </c>
      <c r="M90" s="121">
        <v>9</v>
      </c>
      <c r="N90" s="124">
        <v>9.8000000000000007</v>
      </c>
    </row>
    <row r="91" spans="3:14" x14ac:dyDescent="0.25">
      <c r="C91" s="57">
        <v>87</v>
      </c>
      <c r="D91" s="65" t="s">
        <v>80</v>
      </c>
      <c r="E91" s="44" t="s">
        <v>45</v>
      </c>
      <c r="F91" s="59" t="s">
        <v>71</v>
      </c>
      <c r="G91" s="148">
        <v>10.7</v>
      </c>
      <c r="H91" s="148">
        <v>11.8</v>
      </c>
      <c r="I91" s="148">
        <v>18.899999999999999</v>
      </c>
      <c r="J91" s="148">
        <v>15.9</v>
      </c>
      <c r="K91" s="148">
        <v>19.600000000000001</v>
      </c>
      <c r="L91" s="148">
        <v>15.9</v>
      </c>
      <c r="M91" s="148">
        <v>20.100000000000001</v>
      </c>
      <c r="N91" s="124">
        <v>22.8</v>
      </c>
    </row>
    <row r="92" spans="3:14" ht="15.75" thickBot="1" x14ac:dyDescent="0.3">
      <c r="C92" s="57">
        <v>88</v>
      </c>
      <c r="D92" s="138" t="s">
        <v>80</v>
      </c>
      <c r="E92" s="139" t="s">
        <v>77</v>
      </c>
      <c r="F92" s="197" t="s">
        <v>71</v>
      </c>
      <c r="G92" s="169">
        <v>5.5</v>
      </c>
      <c r="H92" s="169">
        <v>7.3</v>
      </c>
      <c r="I92" s="169">
        <v>6.2</v>
      </c>
      <c r="J92" s="169">
        <v>6.7</v>
      </c>
      <c r="K92" s="169">
        <v>5.9</v>
      </c>
      <c r="L92" s="169">
        <v>6.2</v>
      </c>
      <c r="M92" s="169">
        <v>6.9</v>
      </c>
      <c r="N92" s="208">
        <v>7</v>
      </c>
    </row>
    <row r="93" spans="3:14" s="14" customFormat="1" ht="15.75" thickBot="1" x14ac:dyDescent="0.3">
      <c r="C93" s="57">
        <v>89</v>
      </c>
      <c r="D93" s="200" t="s">
        <v>262</v>
      </c>
      <c r="E93" s="201" t="s">
        <v>262</v>
      </c>
      <c r="F93" s="198" t="s">
        <v>71</v>
      </c>
      <c r="G93" s="178" t="s">
        <v>263</v>
      </c>
      <c r="H93" s="178" t="s">
        <v>263</v>
      </c>
      <c r="I93" s="178" t="s">
        <v>263</v>
      </c>
      <c r="J93" s="178">
        <v>15.6</v>
      </c>
      <c r="K93" s="178">
        <v>15.3</v>
      </c>
      <c r="L93" s="179">
        <v>14.7</v>
      </c>
      <c r="M93" s="179">
        <v>14.7</v>
      </c>
      <c r="N93" s="232" t="s">
        <v>280</v>
      </c>
    </row>
    <row r="94" spans="3:14" ht="24.75" x14ac:dyDescent="0.25">
      <c r="C94" s="57">
        <v>90</v>
      </c>
      <c r="D94" s="21" t="s">
        <v>49</v>
      </c>
      <c r="E94" s="30" t="s">
        <v>50</v>
      </c>
      <c r="F94" s="42" t="s">
        <v>71</v>
      </c>
      <c r="G94" s="34">
        <v>32.890251760308182</v>
      </c>
      <c r="H94" s="34">
        <v>36.951328047638874</v>
      </c>
      <c r="I94" s="34">
        <v>36.964999614795033</v>
      </c>
      <c r="J94" s="34">
        <v>36.467332713634519</v>
      </c>
      <c r="K94" s="34">
        <v>35.212920449004827</v>
      </c>
      <c r="L94" s="34">
        <v>32.700000000000003</v>
      </c>
      <c r="M94" s="34">
        <v>30.9</v>
      </c>
      <c r="N94" s="124">
        <v>36.299999999999997</v>
      </c>
    </row>
    <row r="95" spans="3:14" ht="24.75" x14ac:dyDescent="0.25">
      <c r="C95" s="57">
        <v>91</v>
      </c>
      <c r="D95" s="20" t="s">
        <v>49</v>
      </c>
      <c r="E95" s="31" t="s">
        <v>51</v>
      </c>
      <c r="F95" s="42" t="s">
        <v>71</v>
      </c>
      <c r="G95" s="34">
        <v>12.624722892246931</v>
      </c>
      <c r="H95" s="34">
        <v>13.263374343279125</v>
      </c>
      <c r="I95" s="34">
        <v>14.709797050634311</v>
      </c>
      <c r="J95" s="34">
        <v>14.914339642399863</v>
      </c>
      <c r="K95" s="34">
        <v>13.911841664351133</v>
      </c>
      <c r="L95" s="6">
        <v>12.9</v>
      </c>
      <c r="M95" s="6">
        <v>12</v>
      </c>
      <c r="N95" s="124">
        <v>13.5</v>
      </c>
    </row>
    <row r="96" spans="3:14" ht="24.75" x14ac:dyDescent="0.25">
      <c r="C96" s="57">
        <v>92</v>
      </c>
      <c r="D96" s="20" t="s">
        <v>49</v>
      </c>
      <c r="E96" s="31" t="s">
        <v>52</v>
      </c>
      <c r="F96" s="42" t="s">
        <v>71</v>
      </c>
      <c r="G96" s="34">
        <v>6.582934720919571</v>
      </c>
      <c r="H96" s="34">
        <v>4.8807763194608764</v>
      </c>
      <c r="I96" s="34">
        <v>6.030120329807418</v>
      </c>
      <c r="J96" s="34">
        <v>6.9411415490486768</v>
      </c>
      <c r="K96" s="34">
        <v>5.2591867609498912</v>
      </c>
      <c r="L96" s="6">
        <v>7.6</v>
      </c>
      <c r="M96" s="6">
        <v>7.8</v>
      </c>
      <c r="N96" s="124">
        <v>10</v>
      </c>
    </row>
    <row r="97" spans="3:14" ht="24.75" thickBot="1" x14ac:dyDescent="0.3">
      <c r="C97" s="57">
        <v>93</v>
      </c>
      <c r="D97" s="97" t="s">
        <v>87</v>
      </c>
      <c r="E97" s="23" t="s">
        <v>88</v>
      </c>
      <c r="F97" s="197" t="s">
        <v>71</v>
      </c>
      <c r="G97" s="169">
        <v>3.7</v>
      </c>
      <c r="H97" s="169">
        <v>3.5</v>
      </c>
      <c r="I97" s="169">
        <v>3.7</v>
      </c>
      <c r="J97" s="169">
        <v>3.7</v>
      </c>
      <c r="K97" s="169">
        <v>3.6</v>
      </c>
      <c r="L97" s="169">
        <v>3.8</v>
      </c>
      <c r="M97" s="169">
        <v>3.8</v>
      </c>
      <c r="N97" s="208">
        <v>3.8</v>
      </c>
    </row>
    <row r="98" spans="3:14" x14ac:dyDescent="0.25">
      <c r="C98" s="57">
        <v>94</v>
      </c>
      <c r="D98" s="70" t="s">
        <v>89</v>
      </c>
      <c r="E98" s="98" t="s">
        <v>83</v>
      </c>
      <c r="F98" s="199" t="s">
        <v>71</v>
      </c>
      <c r="G98" s="180">
        <v>46.6</v>
      </c>
      <c r="H98" s="180">
        <v>55.6</v>
      </c>
      <c r="I98" s="180">
        <v>57.6</v>
      </c>
      <c r="J98" s="180">
        <v>58.5</v>
      </c>
      <c r="K98" s="180">
        <v>57.7</v>
      </c>
      <c r="L98" s="180">
        <v>62.6</v>
      </c>
      <c r="M98" s="205">
        <v>63</v>
      </c>
      <c r="N98" s="224">
        <v>64.599999999999994</v>
      </c>
    </row>
    <row r="99" spans="3:14" x14ac:dyDescent="0.25">
      <c r="C99" s="57">
        <v>95</v>
      </c>
      <c r="D99" s="138" t="s">
        <v>90</v>
      </c>
      <c r="E99" s="82" t="s">
        <v>83</v>
      </c>
      <c r="F99" s="64" t="s">
        <v>71</v>
      </c>
      <c r="G99" s="181">
        <v>19.8</v>
      </c>
      <c r="H99" s="181">
        <v>16.899999999999999</v>
      </c>
      <c r="I99" s="181">
        <v>16.8</v>
      </c>
      <c r="J99" s="181">
        <v>16.5</v>
      </c>
      <c r="K99" s="181">
        <v>15.1</v>
      </c>
      <c r="L99" s="181">
        <v>14.7</v>
      </c>
      <c r="M99" s="181">
        <v>11.7</v>
      </c>
      <c r="N99" s="124">
        <v>9.4</v>
      </c>
    </row>
    <row r="100" spans="3:14" x14ac:dyDescent="0.25">
      <c r="C100" s="57">
        <v>96</v>
      </c>
      <c r="D100" s="65" t="s">
        <v>188</v>
      </c>
      <c r="E100" s="82" t="s">
        <v>195</v>
      </c>
      <c r="F100" s="64" t="s">
        <v>71</v>
      </c>
      <c r="G100" s="53" t="s">
        <v>189</v>
      </c>
      <c r="H100" s="53" t="s">
        <v>190</v>
      </c>
      <c r="I100" s="53" t="s">
        <v>191</v>
      </c>
      <c r="J100" s="53" t="s">
        <v>192</v>
      </c>
      <c r="K100" s="53" t="s">
        <v>193</v>
      </c>
      <c r="L100" s="53" t="s">
        <v>194</v>
      </c>
      <c r="M100" s="53">
        <v>24.9</v>
      </c>
      <c r="N100" s="124">
        <v>27</v>
      </c>
    </row>
    <row r="101" spans="3:14" x14ac:dyDescent="0.25">
      <c r="C101" s="57">
        <v>97</v>
      </c>
      <c r="D101" s="65" t="s">
        <v>188</v>
      </c>
      <c r="E101" s="13" t="s">
        <v>196</v>
      </c>
      <c r="F101" s="64" t="s">
        <v>71</v>
      </c>
      <c r="G101" s="53" t="s">
        <v>201</v>
      </c>
      <c r="H101" s="53" t="s">
        <v>202</v>
      </c>
      <c r="I101" s="53" t="s">
        <v>203</v>
      </c>
      <c r="J101" s="53" t="s">
        <v>202</v>
      </c>
      <c r="K101" s="53" t="s">
        <v>204</v>
      </c>
      <c r="L101" s="53" t="s">
        <v>205</v>
      </c>
      <c r="M101" s="53">
        <v>34.799999999999997</v>
      </c>
      <c r="N101" s="124">
        <v>32.293403778079437</v>
      </c>
    </row>
    <row r="102" spans="3:14" x14ac:dyDescent="0.25">
      <c r="C102" s="57">
        <v>98</v>
      </c>
      <c r="D102" s="65" t="s">
        <v>188</v>
      </c>
      <c r="E102" s="13" t="s">
        <v>197</v>
      </c>
      <c r="F102" s="64" t="s">
        <v>71</v>
      </c>
      <c r="G102" s="53" t="s">
        <v>206</v>
      </c>
      <c r="H102" s="53" t="s">
        <v>207</v>
      </c>
      <c r="I102" s="53" t="s">
        <v>208</v>
      </c>
      <c r="J102" s="53" t="s">
        <v>209</v>
      </c>
      <c r="K102" s="53" t="s">
        <v>210</v>
      </c>
      <c r="L102" s="53" t="s">
        <v>192</v>
      </c>
      <c r="M102" s="53">
        <v>28.4</v>
      </c>
      <c r="N102" s="124">
        <v>28.685001123706545</v>
      </c>
    </row>
    <row r="103" spans="3:14" x14ac:dyDescent="0.25">
      <c r="C103" s="57">
        <v>99</v>
      </c>
      <c r="D103" s="65" t="s">
        <v>188</v>
      </c>
      <c r="E103" s="13" t="s">
        <v>198</v>
      </c>
      <c r="F103" s="64" t="s">
        <v>71</v>
      </c>
      <c r="G103" s="53" t="s">
        <v>211</v>
      </c>
      <c r="H103" s="53" t="s">
        <v>212</v>
      </c>
      <c r="I103" s="53" t="s">
        <v>213</v>
      </c>
      <c r="J103" s="53" t="s">
        <v>214</v>
      </c>
      <c r="K103" s="53" t="s">
        <v>215</v>
      </c>
      <c r="L103" s="53" t="s">
        <v>216</v>
      </c>
      <c r="M103" s="53">
        <v>8.1999999999999993</v>
      </c>
      <c r="N103" s="124">
        <v>7.4380551929562833</v>
      </c>
    </row>
    <row r="104" spans="3:14" x14ac:dyDescent="0.25">
      <c r="C104" s="57">
        <v>100</v>
      </c>
      <c r="D104" s="65" t="s">
        <v>188</v>
      </c>
      <c r="E104" s="13" t="s">
        <v>199</v>
      </c>
      <c r="F104" s="64" t="s">
        <v>71</v>
      </c>
      <c r="G104" s="53" t="s">
        <v>217</v>
      </c>
      <c r="H104" s="53" t="s">
        <v>218</v>
      </c>
      <c r="I104" s="53" t="s">
        <v>219</v>
      </c>
      <c r="J104" s="53" t="s">
        <v>219</v>
      </c>
      <c r="K104" s="53" t="s">
        <v>220</v>
      </c>
      <c r="L104" s="53" t="s">
        <v>221</v>
      </c>
      <c r="M104" s="53">
        <v>2.6</v>
      </c>
      <c r="N104" s="124">
        <v>3.3924697341060033</v>
      </c>
    </row>
    <row r="105" spans="3:14" ht="15.75" thickBot="1" x14ac:dyDescent="0.3">
      <c r="C105" s="57">
        <v>101</v>
      </c>
      <c r="D105" s="75" t="s">
        <v>188</v>
      </c>
      <c r="E105" s="90" t="s">
        <v>200</v>
      </c>
      <c r="F105" s="133" t="s">
        <v>71</v>
      </c>
      <c r="G105" s="233" t="s">
        <v>222</v>
      </c>
      <c r="H105" s="233" t="s">
        <v>223</v>
      </c>
      <c r="I105" s="233" t="s">
        <v>224</v>
      </c>
      <c r="J105" s="233" t="s">
        <v>225</v>
      </c>
      <c r="K105" s="233" t="s">
        <v>218</v>
      </c>
      <c r="L105" s="233" t="s">
        <v>226</v>
      </c>
      <c r="M105" s="233">
        <v>1.2</v>
      </c>
      <c r="N105" s="225">
        <v>1.1637152060588813</v>
      </c>
    </row>
    <row r="106" spans="3:14" ht="24.75" x14ac:dyDescent="0.25">
      <c r="C106" s="57">
        <v>102</v>
      </c>
      <c r="D106" s="70" t="s">
        <v>53</v>
      </c>
      <c r="E106" s="85" t="s">
        <v>54</v>
      </c>
      <c r="F106" s="85" t="s">
        <v>71</v>
      </c>
      <c r="G106" s="173">
        <v>25.2</v>
      </c>
      <c r="H106" s="173">
        <v>24.1</v>
      </c>
      <c r="I106" s="173">
        <v>24.4</v>
      </c>
      <c r="J106" s="173">
        <v>24</v>
      </c>
      <c r="K106" s="173">
        <v>23.6</v>
      </c>
      <c r="L106" s="173">
        <v>23.8</v>
      </c>
      <c r="M106" s="173">
        <v>24.5</v>
      </c>
      <c r="N106" s="124">
        <v>22.6</v>
      </c>
    </row>
    <row r="107" spans="3:14" ht="24.75" x14ac:dyDescent="0.25">
      <c r="C107" s="57">
        <v>103</v>
      </c>
      <c r="D107" s="65" t="s">
        <v>53</v>
      </c>
      <c r="E107" s="26" t="s">
        <v>55</v>
      </c>
      <c r="F107" s="64" t="s">
        <v>71</v>
      </c>
      <c r="G107" s="121">
        <v>12.6</v>
      </c>
      <c r="H107" s="121">
        <v>13.3</v>
      </c>
      <c r="I107" s="121">
        <v>14.7</v>
      </c>
      <c r="J107" s="121">
        <v>14.9</v>
      </c>
      <c r="K107" s="121">
        <v>13.9</v>
      </c>
      <c r="L107" s="121">
        <v>12.9</v>
      </c>
      <c r="M107" s="121">
        <v>12</v>
      </c>
      <c r="N107" s="124">
        <v>13.5</v>
      </c>
    </row>
    <row r="108" spans="3:14" ht="24.75" x14ac:dyDescent="0.25">
      <c r="C108" s="57">
        <v>104</v>
      </c>
      <c r="D108" s="65" t="s">
        <v>53</v>
      </c>
      <c r="E108" s="26" t="s">
        <v>56</v>
      </c>
      <c r="F108" s="64" t="s">
        <v>71</v>
      </c>
      <c r="G108" s="121">
        <v>22.6</v>
      </c>
      <c r="H108" s="121">
        <v>21.6</v>
      </c>
      <c r="I108" s="121">
        <v>19.100000000000001</v>
      </c>
      <c r="J108" s="121">
        <v>20</v>
      </c>
      <c r="K108" s="121">
        <v>19.399999999999999</v>
      </c>
      <c r="L108" s="121">
        <v>19.2</v>
      </c>
      <c r="M108" s="121">
        <v>14.9</v>
      </c>
      <c r="N108" s="124">
        <v>12.1</v>
      </c>
    </row>
    <row r="109" spans="3:14" ht="25.5" thickBot="1" x14ac:dyDescent="0.3">
      <c r="C109" s="57">
        <v>105</v>
      </c>
      <c r="D109" s="138" t="s">
        <v>53</v>
      </c>
      <c r="E109" s="220" t="s">
        <v>57</v>
      </c>
      <c r="F109" s="221" t="s">
        <v>71</v>
      </c>
      <c r="G109" s="222">
        <v>37.299999999999997</v>
      </c>
      <c r="H109" s="222">
        <v>37.5</v>
      </c>
      <c r="I109" s="222">
        <v>35.9</v>
      </c>
      <c r="J109" s="222">
        <v>34.6</v>
      </c>
      <c r="K109" s="222">
        <v>33.700000000000003</v>
      </c>
      <c r="L109" s="222">
        <v>31.4</v>
      </c>
      <c r="M109" s="222">
        <v>30.5</v>
      </c>
      <c r="N109" s="237">
        <v>30.9</v>
      </c>
    </row>
    <row r="110" spans="3:14" ht="24" customHeight="1" x14ac:dyDescent="0.25">
      <c r="C110" s="57">
        <v>106</v>
      </c>
      <c r="D110" s="234" t="s">
        <v>172</v>
      </c>
      <c r="E110" s="98" t="s">
        <v>83</v>
      </c>
      <c r="F110" s="235" t="s">
        <v>71</v>
      </c>
      <c r="G110" s="172">
        <v>37.299999999999997</v>
      </c>
      <c r="H110" s="172">
        <v>37.5</v>
      </c>
      <c r="I110" s="172">
        <v>35.9</v>
      </c>
      <c r="J110" s="172">
        <v>34.6</v>
      </c>
      <c r="K110" s="172">
        <v>33.700000000000003</v>
      </c>
      <c r="L110" s="172">
        <v>31.4</v>
      </c>
      <c r="M110" s="172">
        <v>30.5</v>
      </c>
      <c r="N110" s="224">
        <v>30.9</v>
      </c>
    </row>
    <row r="111" spans="3:14" ht="24" customHeight="1" x14ac:dyDescent="0.25">
      <c r="C111" s="57">
        <v>107</v>
      </c>
      <c r="D111" s="126" t="s">
        <v>172</v>
      </c>
      <c r="E111" s="52" t="s">
        <v>83</v>
      </c>
      <c r="F111" s="186" t="s">
        <v>41</v>
      </c>
      <c r="G111" s="148">
        <v>36.700000000000003</v>
      </c>
      <c r="H111" s="148">
        <v>37.6</v>
      </c>
      <c r="I111" s="148">
        <v>35.9</v>
      </c>
      <c r="J111" s="148">
        <v>35.200000000000003</v>
      </c>
      <c r="K111" s="148">
        <v>34.6</v>
      </c>
      <c r="L111" s="148">
        <v>31.7</v>
      </c>
      <c r="M111" s="148">
        <v>30.5</v>
      </c>
      <c r="N111" s="124">
        <v>30.9</v>
      </c>
    </row>
    <row r="112" spans="3:14" ht="24" customHeight="1" x14ac:dyDescent="0.25">
      <c r="C112" s="57">
        <v>108</v>
      </c>
      <c r="D112" s="126" t="s">
        <v>172</v>
      </c>
      <c r="E112" s="52" t="s">
        <v>83</v>
      </c>
      <c r="F112" s="186" t="s">
        <v>42</v>
      </c>
      <c r="G112" s="121">
        <v>38</v>
      </c>
      <c r="H112" s="148">
        <v>37.4</v>
      </c>
      <c r="I112" s="148">
        <v>35.9</v>
      </c>
      <c r="J112" s="121">
        <v>34</v>
      </c>
      <c r="K112" s="148">
        <v>32.799999999999997</v>
      </c>
      <c r="L112" s="148">
        <v>31.1</v>
      </c>
      <c r="M112" s="148">
        <v>30.5</v>
      </c>
      <c r="N112" s="124">
        <v>30.8</v>
      </c>
    </row>
    <row r="113" spans="3:14" ht="24" customHeight="1" x14ac:dyDescent="0.25">
      <c r="C113" s="57">
        <v>109</v>
      </c>
      <c r="D113" s="126" t="s">
        <v>172</v>
      </c>
      <c r="E113" s="52" t="s">
        <v>84</v>
      </c>
      <c r="F113" s="186" t="s">
        <v>71</v>
      </c>
      <c r="G113" s="148">
        <v>36.799999999999997</v>
      </c>
      <c r="H113" s="148">
        <v>37.9</v>
      </c>
      <c r="I113" s="148">
        <v>36.1</v>
      </c>
      <c r="J113" s="148">
        <v>35.299999999999997</v>
      </c>
      <c r="K113" s="148">
        <v>34.1</v>
      </c>
      <c r="L113" s="148">
        <v>30.9</v>
      </c>
      <c r="M113" s="148">
        <v>29.9</v>
      </c>
      <c r="N113" s="124">
        <v>29.8</v>
      </c>
    </row>
    <row r="114" spans="3:14" ht="24" customHeight="1" x14ac:dyDescent="0.25">
      <c r="C114" s="57">
        <v>110</v>
      </c>
      <c r="D114" s="126" t="s">
        <v>172</v>
      </c>
      <c r="E114" s="52" t="s">
        <v>84</v>
      </c>
      <c r="F114" s="186" t="s">
        <v>41</v>
      </c>
      <c r="G114" s="148">
        <v>36.700000000000003</v>
      </c>
      <c r="H114" s="148">
        <v>38.299999999999997</v>
      </c>
      <c r="I114" s="148">
        <v>36.299999999999997</v>
      </c>
      <c r="J114" s="148">
        <v>35.6</v>
      </c>
      <c r="K114" s="121">
        <v>35</v>
      </c>
      <c r="L114" s="121">
        <v>31</v>
      </c>
      <c r="M114" s="121">
        <v>29.7</v>
      </c>
      <c r="N114" s="124">
        <v>29.7</v>
      </c>
    </row>
    <row r="115" spans="3:14" ht="24" customHeight="1" x14ac:dyDescent="0.25">
      <c r="C115" s="57">
        <v>111</v>
      </c>
      <c r="D115" s="126" t="s">
        <v>172</v>
      </c>
      <c r="E115" s="52" t="s">
        <v>84</v>
      </c>
      <c r="F115" s="186" t="s">
        <v>42</v>
      </c>
      <c r="G115" s="148">
        <v>36.9</v>
      </c>
      <c r="H115" s="148">
        <v>37.5</v>
      </c>
      <c r="I115" s="148">
        <v>35.799999999999997</v>
      </c>
      <c r="J115" s="148">
        <v>34.9</v>
      </c>
      <c r="K115" s="148">
        <v>33.1</v>
      </c>
      <c r="L115" s="148">
        <v>30.8</v>
      </c>
      <c r="M115" s="148">
        <v>30.1</v>
      </c>
      <c r="N115" s="124">
        <v>30</v>
      </c>
    </row>
    <row r="116" spans="3:14" ht="24" customHeight="1" x14ac:dyDescent="0.25">
      <c r="C116" s="57">
        <v>112</v>
      </c>
      <c r="D116" s="126" t="s">
        <v>172</v>
      </c>
      <c r="E116" s="29" t="s">
        <v>40</v>
      </c>
      <c r="F116" s="63" t="s">
        <v>71</v>
      </c>
      <c r="G116" s="148">
        <v>28.3</v>
      </c>
      <c r="H116" s="148">
        <v>20.399999999999999</v>
      </c>
      <c r="I116" s="148">
        <v>23.8</v>
      </c>
      <c r="J116" s="148">
        <v>21.2</v>
      </c>
      <c r="K116" s="148">
        <v>21.1</v>
      </c>
      <c r="L116" s="121">
        <v>17</v>
      </c>
      <c r="M116" s="121">
        <v>19</v>
      </c>
      <c r="N116" s="124">
        <v>22.1</v>
      </c>
    </row>
    <row r="117" spans="3:14" ht="24" x14ac:dyDescent="0.25">
      <c r="C117" s="57">
        <v>113</v>
      </c>
      <c r="D117" s="126" t="s">
        <v>172</v>
      </c>
      <c r="E117" s="29" t="s">
        <v>40</v>
      </c>
      <c r="F117" s="63" t="s">
        <v>41</v>
      </c>
      <c r="G117" s="148">
        <v>25.3</v>
      </c>
      <c r="H117" s="148">
        <v>16.600000000000001</v>
      </c>
      <c r="I117" s="121">
        <v>20</v>
      </c>
      <c r="J117" s="148">
        <v>20.100000000000001</v>
      </c>
      <c r="K117" s="148">
        <v>20.2</v>
      </c>
      <c r="L117" s="148">
        <v>16.600000000000001</v>
      </c>
      <c r="M117" s="121">
        <v>19</v>
      </c>
      <c r="N117" s="124">
        <v>20.9</v>
      </c>
    </row>
    <row r="118" spans="3:14" ht="24" x14ac:dyDescent="0.25">
      <c r="C118" s="57">
        <v>114</v>
      </c>
      <c r="D118" s="126" t="s">
        <v>172</v>
      </c>
      <c r="E118" s="29" t="s">
        <v>40</v>
      </c>
      <c r="F118" s="63" t="s">
        <v>42</v>
      </c>
      <c r="G118" s="148">
        <v>30.5</v>
      </c>
      <c r="H118" s="121">
        <v>23</v>
      </c>
      <c r="I118" s="148">
        <v>26.5</v>
      </c>
      <c r="J118" s="121">
        <v>22</v>
      </c>
      <c r="K118" s="148">
        <v>21.8</v>
      </c>
      <c r="L118" s="148">
        <v>17.3</v>
      </c>
      <c r="M118" s="148">
        <v>19.100000000000001</v>
      </c>
      <c r="N118" s="124">
        <v>23</v>
      </c>
    </row>
    <row r="119" spans="3:14" s="11" customFormat="1" ht="24.75" thickBot="1" x14ac:dyDescent="0.3">
      <c r="C119" s="57">
        <v>115</v>
      </c>
      <c r="D119" s="89" t="s">
        <v>172</v>
      </c>
      <c r="E119" s="79" t="s">
        <v>69</v>
      </c>
      <c r="F119" s="195" t="s">
        <v>71</v>
      </c>
      <c r="G119" s="155">
        <v>43</v>
      </c>
      <c r="H119" s="154">
        <v>44.9</v>
      </c>
      <c r="I119" s="154">
        <v>42.2</v>
      </c>
      <c r="J119" s="154">
        <v>40.1</v>
      </c>
      <c r="K119" s="154">
        <v>40.299999999999997</v>
      </c>
      <c r="L119" s="154">
        <v>39.4</v>
      </c>
      <c r="M119" s="154">
        <v>38.4</v>
      </c>
      <c r="N119" s="225">
        <v>38.6</v>
      </c>
    </row>
    <row r="120" spans="3:14" ht="36" x14ac:dyDescent="0.25">
      <c r="C120" s="57">
        <v>116</v>
      </c>
      <c r="D120" s="83" t="s">
        <v>177</v>
      </c>
      <c r="E120" s="96" t="s">
        <v>86</v>
      </c>
      <c r="F120" s="71" t="s">
        <v>71</v>
      </c>
      <c r="G120" s="184">
        <v>27</v>
      </c>
      <c r="H120" s="176">
        <v>25.7</v>
      </c>
      <c r="I120" s="176">
        <v>23.5</v>
      </c>
      <c r="J120" s="176">
        <v>24.9</v>
      </c>
      <c r="K120" s="184">
        <v>24</v>
      </c>
      <c r="L120" s="176">
        <v>22.4</v>
      </c>
      <c r="M120" s="176">
        <v>18.600000000000001</v>
      </c>
      <c r="N120" s="124">
        <v>15.2</v>
      </c>
    </row>
    <row r="121" spans="3:14" ht="36" x14ac:dyDescent="0.25">
      <c r="C121" s="57">
        <v>117</v>
      </c>
      <c r="D121" s="19" t="s">
        <v>177</v>
      </c>
      <c r="E121" s="13" t="s">
        <v>86</v>
      </c>
      <c r="F121" s="63" t="s">
        <v>41</v>
      </c>
      <c r="G121" s="148">
        <v>27.2</v>
      </c>
      <c r="H121" s="148">
        <v>26.2</v>
      </c>
      <c r="I121" s="148">
        <v>23.7</v>
      </c>
      <c r="J121" s="148">
        <v>25.2</v>
      </c>
      <c r="K121" s="148">
        <v>24.7</v>
      </c>
      <c r="L121" s="148">
        <v>22.5</v>
      </c>
      <c r="M121" s="148">
        <v>18.3</v>
      </c>
      <c r="N121" s="124">
        <v>14.7</v>
      </c>
    </row>
    <row r="122" spans="3:14" ht="36" x14ac:dyDescent="0.25">
      <c r="C122" s="57">
        <v>118</v>
      </c>
      <c r="D122" s="19" t="s">
        <v>177</v>
      </c>
      <c r="E122" s="13" t="s">
        <v>86</v>
      </c>
      <c r="F122" s="63" t="s">
        <v>42</v>
      </c>
      <c r="G122" s="148">
        <v>26.9</v>
      </c>
      <c r="H122" s="148">
        <v>25.1</v>
      </c>
      <c r="I122" s="148">
        <v>23.3</v>
      </c>
      <c r="J122" s="148">
        <v>24.5</v>
      </c>
      <c r="K122" s="148">
        <v>23.2</v>
      </c>
      <c r="L122" s="148">
        <v>22.3</v>
      </c>
      <c r="M122" s="148">
        <v>18.8</v>
      </c>
      <c r="N122" s="124">
        <v>15.7</v>
      </c>
    </row>
    <row r="123" spans="3:14" ht="36" x14ac:dyDescent="0.25">
      <c r="C123" s="57">
        <v>119</v>
      </c>
      <c r="D123" s="19" t="s">
        <v>177</v>
      </c>
      <c r="E123" s="13" t="s">
        <v>75</v>
      </c>
      <c r="F123" s="63" t="s">
        <v>71</v>
      </c>
      <c r="G123" s="148">
        <v>27.4</v>
      </c>
      <c r="H123" s="121">
        <v>26</v>
      </c>
      <c r="I123" s="148">
        <v>23.6</v>
      </c>
      <c r="J123" s="148">
        <v>24.6</v>
      </c>
      <c r="K123" s="148">
        <v>24.3</v>
      </c>
      <c r="L123" s="148">
        <v>23.3</v>
      </c>
      <c r="M123" s="148">
        <v>18.3</v>
      </c>
      <c r="N123" s="124">
        <v>14.8</v>
      </c>
    </row>
    <row r="124" spans="3:14" ht="36" x14ac:dyDescent="0.25">
      <c r="C124" s="57">
        <v>120</v>
      </c>
      <c r="D124" s="19" t="s">
        <v>177</v>
      </c>
      <c r="E124" s="13" t="s">
        <v>75</v>
      </c>
      <c r="F124" s="63" t="s">
        <v>41</v>
      </c>
      <c r="G124" s="148">
        <v>27.2</v>
      </c>
      <c r="H124" s="148">
        <v>26.3</v>
      </c>
      <c r="I124" s="148">
        <v>23.8</v>
      </c>
      <c r="J124" s="121">
        <v>25</v>
      </c>
      <c r="K124" s="148">
        <v>24.7</v>
      </c>
      <c r="L124" s="148">
        <v>23.1</v>
      </c>
      <c r="M124" s="148">
        <v>18.100000000000001</v>
      </c>
      <c r="N124" s="124">
        <v>14.3</v>
      </c>
    </row>
    <row r="125" spans="3:14" ht="36" x14ac:dyDescent="0.25">
      <c r="C125" s="57">
        <v>121</v>
      </c>
      <c r="D125" s="19" t="s">
        <v>177</v>
      </c>
      <c r="E125" s="13" t="s">
        <v>75</v>
      </c>
      <c r="F125" s="63" t="s">
        <v>42</v>
      </c>
      <c r="G125" s="148">
        <v>27.5</v>
      </c>
      <c r="H125" s="148">
        <v>25.6</v>
      </c>
      <c r="I125" s="148">
        <v>23.3</v>
      </c>
      <c r="J125" s="148">
        <v>24.1</v>
      </c>
      <c r="K125" s="148">
        <v>23.8</v>
      </c>
      <c r="L125" s="148">
        <v>23.4</v>
      </c>
      <c r="M125" s="148">
        <v>18.600000000000001</v>
      </c>
      <c r="N125" s="124">
        <v>15.3</v>
      </c>
    </row>
    <row r="126" spans="3:14" ht="36.75" thickBot="1" x14ac:dyDescent="0.3">
      <c r="C126" s="57">
        <v>122</v>
      </c>
      <c r="D126" s="223" t="s">
        <v>177</v>
      </c>
      <c r="E126" s="23" t="s">
        <v>69</v>
      </c>
      <c r="F126" s="193" t="s">
        <v>71</v>
      </c>
      <c r="G126" s="169">
        <v>28.2</v>
      </c>
      <c r="H126" s="169">
        <v>26.8</v>
      </c>
      <c r="I126" s="169">
        <v>23.7</v>
      </c>
      <c r="J126" s="169">
        <v>23.8</v>
      </c>
      <c r="K126" s="169">
        <v>24.8</v>
      </c>
      <c r="L126" s="169">
        <v>25.2</v>
      </c>
      <c r="M126" s="169">
        <v>17.8</v>
      </c>
      <c r="N126" s="208">
        <v>13.9</v>
      </c>
    </row>
    <row r="127" spans="3:14" x14ac:dyDescent="0.25">
      <c r="C127" s="57">
        <v>123</v>
      </c>
      <c r="D127" s="91" t="s">
        <v>181</v>
      </c>
      <c r="E127" s="92" t="s">
        <v>176</v>
      </c>
      <c r="F127" s="199" t="s">
        <v>71</v>
      </c>
      <c r="G127" s="173">
        <v>34.700000000000003</v>
      </c>
      <c r="H127" s="173">
        <v>31.8</v>
      </c>
      <c r="I127" s="173">
        <v>32.6</v>
      </c>
      <c r="J127" s="173">
        <v>30.9</v>
      </c>
      <c r="K127" s="173">
        <v>31.7</v>
      </c>
      <c r="L127" s="173">
        <v>32.4</v>
      </c>
      <c r="M127" s="173">
        <v>33.700000000000003</v>
      </c>
      <c r="N127" s="224">
        <v>32.6</v>
      </c>
    </row>
    <row r="128" spans="3:14" ht="24.75" x14ac:dyDescent="0.25">
      <c r="C128" s="57">
        <v>124</v>
      </c>
      <c r="D128" s="93" t="s">
        <v>182</v>
      </c>
      <c r="E128" s="32" t="s">
        <v>229</v>
      </c>
      <c r="F128" s="64" t="s">
        <v>71</v>
      </c>
      <c r="G128" s="121">
        <v>77</v>
      </c>
      <c r="H128" s="121">
        <v>74.2</v>
      </c>
      <c r="I128" s="121">
        <v>75.900000000000006</v>
      </c>
      <c r="J128" s="121">
        <v>76.8</v>
      </c>
      <c r="K128" s="121">
        <v>77.8</v>
      </c>
      <c r="L128" s="121">
        <v>83.6</v>
      </c>
      <c r="M128" s="121">
        <v>84.5</v>
      </c>
      <c r="N128" s="124">
        <v>85.2</v>
      </c>
    </row>
    <row r="129" spans="3:14" ht="24.75" x14ac:dyDescent="0.25">
      <c r="C129" s="57">
        <v>125</v>
      </c>
      <c r="D129" s="93" t="s">
        <v>182</v>
      </c>
      <c r="E129" s="31" t="s">
        <v>230</v>
      </c>
      <c r="F129" s="64" t="s">
        <v>71</v>
      </c>
      <c r="G129" s="9">
        <v>36.5</v>
      </c>
      <c r="H129" s="9">
        <v>34.6</v>
      </c>
      <c r="I129" s="9">
        <v>35.299999999999997</v>
      </c>
      <c r="J129" s="9">
        <v>33.1</v>
      </c>
      <c r="K129" s="9">
        <v>34.799999999999997</v>
      </c>
      <c r="L129" s="9">
        <v>31.1</v>
      </c>
      <c r="M129" s="9">
        <v>32.799999999999997</v>
      </c>
      <c r="N129" s="124">
        <v>33.700000000000003</v>
      </c>
    </row>
    <row r="130" spans="3:14" ht="24.75" x14ac:dyDescent="0.25">
      <c r="C130" s="57">
        <v>126</v>
      </c>
      <c r="D130" s="93" t="s">
        <v>182</v>
      </c>
      <c r="E130" s="32" t="s">
        <v>231</v>
      </c>
      <c r="F130" s="64" t="s">
        <v>71</v>
      </c>
      <c r="G130" s="121">
        <v>9.6</v>
      </c>
      <c r="H130" s="121">
        <v>8.6999999999999993</v>
      </c>
      <c r="I130" s="121">
        <v>13.3</v>
      </c>
      <c r="J130" s="121">
        <v>10.5</v>
      </c>
      <c r="K130" s="121">
        <v>8</v>
      </c>
      <c r="L130" s="121">
        <v>11.6</v>
      </c>
      <c r="M130" s="121">
        <v>12.4</v>
      </c>
      <c r="N130" s="124">
        <v>7.2</v>
      </c>
    </row>
    <row r="131" spans="3:14" ht="24.75" thickBot="1" x14ac:dyDescent="0.3">
      <c r="C131" s="57">
        <v>127</v>
      </c>
      <c r="D131" s="94" t="s">
        <v>183</v>
      </c>
      <c r="E131" s="95" t="s">
        <v>93</v>
      </c>
      <c r="F131" s="133" t="s">
        <v>71</v>
      </c>
      <c r="G131" s="155">
        <v>43</v>
      </c>
      <c r="H131" s="155">
        <v>44.9</v>
      </c>
      <c r="I131" s="155">
        <v>42.2</v>
      </c>
      <c r="J131" s="155">
        <v>40.1</v>
      </c>
      <c r="K131" s="185">
        <v>40.299999999999997</v>
      </c>
      <c r="L131" s="185">
        <v>39.4</v>
      </c>
      <c r="M131" s="185">
        <v>38.4</v>
      </c>
      <c r="N131" s="225">
        <v>38.6</v>
      </c>
    </row>
    <row r="132" spans="3:14" x14ac:dyDescent="0.25">
      <c r="C132" s="57">
        <v>128</v>
      </c>
      <c r="D132" s="91" t="s">
        <v>234</v>
      </c>
      <c r="E132" s="13" t="s">
        <v>232</v>
      </c>
      <c r="F132" s="64" t="s">
        <v>71</v>
      </c>
      <c r="G132" s="148">
        <v>33.700000000000003</v>
      </c>
      <c r="H132" s="148">
        <v>38.700000000000003</v>
      </c>
      <c r="I132" s="148">
        <v>42.5</v>
      </c>
      <c r="J132" s="148">
        <v>40.6</v>
      </c>
      <c r="K132" s="148">
        <v>38.200000000000003</v>
      </c>
      <c r="L132" s="148">
        <v>37.4</v>
      </c>
      <c r="M132" s="121">
        <v>35</v>
      </c>
      <c r="N132" s="124">
        <v>39.299999999999997</v>
      </c>
    </row>
    <row r="133" spans="3:14" x14ac:dyDescent="0.25">
      <c r="C133" s="57">
        <v>129</v>
      </c>
      <c r="D133" s="93" t="s">
        <v>234</v>
      </c>
      <c r="E133" s="13" t="s">
        <v>55</v>
      </c>
      <c r="F133" s="64" t="s">
        <v>71</v>
      </c>
      <c r="G133" s="148">
        <v>12.4</v>
      </c>
      <c r="H133" s="148">
        <v>16.399999999999999</v>
      </c>
      <c r="I133" s="148">
        <v>17.5</v>
      </c>
      <c r="J133" s="148">
        <v>18.399999999999999</v>
      </c>
      <c r="K133" s="148">
        <v>18.2</v>
      </c>
      <c r="L133" s="148">
        <v>17.7</v>
      </c>
      <c r="M133" s="148">
        <v>16.7</v>
      </c>
      <c r="N133" s="124">
        <v>17</v>
      </c>
    </row>
    <row r="134" spans="3:14" ht="15.75" thickBot="1" x14ac:dyDescent="0.3">
      <c r="C134" s="57">
        <v>130</v>
      </c>
      <c r="D134" s="94" t="s">
        <v>234</v>
      </c>
      <c r="E134" s="13" t="s">
        <v>233</v>
      </c>
      <c r="F134" s="64" t="s">
        <v>71</v>
      </c>
      <c r="G134" s="148">
        <v>6.9</v>
      </c>
      <c r="H134" s="148">
        <v>7.6</v>
      </c>
      <c r="I134" s="148">
        <v>7.5</v>
      </c>
      <c r="J134" s="148">
        <v>9.6</v>
      </c>
      <c r="K134" s="148">
        <v>8.4</v>
      </c>
      <c r="L134" s="121">
        <v>12</v>
      </c>
      <c r="M134" s="121">
        <v>11.2</v>
      </c>
      <c r="N134" s="124">
        <v>13</v>
      </c>
    </row>
    <row r="136" spans="3:14" x14ac:dyDescent="0.25">
      <c r="C136" s="142" t="s">
        <v>254</v>
      </c>
      <c r="D136" s="117" t="s">
        <v>283</v>
      </c>
    </row>
    <row r="137" spans="3:14" x14ac:dyDescent="0.25">
      <c r="C137" s="203" t="s">
        <v>65</v>
      </c>
      <c r="D137" s="117" t="s">
        <v>257</v>
      </c>
    </row>
    <row r="138" spans="3:14" x14ac:dyDescent="0.25">
      <c r="C138" s="203" t="s">
        <v>263</v>
      </c>
      <c r="D138" s="117" t="s">
        <v>264</v>
      </c>
    </row>
  </sheetData>
  <pageMargins left="0.25" right="0.25" top="0.5" bottom="0.5" header="0.3" footer="0.3"/>
  <pageSetup scale="40" fitToHeight="0" orientation="portrait" r:id="rId1"/>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workbookViewId="0">
      <selection activeCell="G25" sqref="G25"/>
    </sheetView>
  </sheetViews>
  <sheetFormatPr defaultRowHeight="15" x14ac:dyDescent="0.25"/>
  <cols>
    <col min="1" max="1" width="16.42578125" customWidth="1"/>
    <col min="2" max="2" width="71.42578125" customWidth="1"/>
    <col min="3" max="3" width="5.140625" style="55" bestFit="1" customWidth="1"/>
    <col min="4" max="4" width="49.85546875" style="3" customWidth="1"/>
    <col min="5" max="5" width="39.7109375" style="3" customWidth="1"/>
    <col min="6" max="6" width="8.5703125" style="18" bestFit="1" customWidth="1"/>
    <col min="7" max="11" width="9.5703125" style="4" bestFit="1" customWidth="1"/>
    <col min="12" max="13" width="10.5703125" bestFit="1" customWidth="1"/>
    <col min="14" max="14" width="9.85546875" customWidth="1"/>
    <col min="15" max="15" width="57.85546875" style="104" customWidth="1"/>
  </cols>
  <sheetData>
    <row r="1" spans="1:15" x14ac:dyDescent="0.25">
      <c r="C1" s="108" t="s">
        <v>227</v>
      </c>
      <c r="D1" s="109"/>
    </row>
    <row r="2" spans="1:15" x14ac:dyDescent="0.25">
      <c r="C2" s="110" t="s">
        <v>282</v>
      </c>
      <c r="D2" s="109"/>
    </row>
    <row r="3" spans="1:15" x14ac:dyDescent="0.25">
      <c r="C3" s="115"/>
      <c r="D3" s="116"/>
    </row>
    <row r="4" spans="1:15" s="14" customFormat="1" ht="17.25" x14ac:dyDescent="0.25">
      <c r="A4" s="12"/>
      <c r="B4" s="12"/>
      <c r="C4" s="56" t="s">
        <v>85</v>
      </c>
      <c r="D4" s="45" t="s">
        <v>168</v>
      </c>
      <c r="E4" s="46" t="s">
        <v>169</v>
      </c>
      <c r="F4" s="47" t="s">
        <v>79</v>
      </c>
      <c r="G4" s="48" t="s">
        <v>4</v>
      </c>
      <c r="H4" s="48" t="s">
        <v>5</v>
      </c>
      <c r="I4" s="48" t="s">
        <v>6</v>
      </c>
      <c r="J4" s="48" t="s">
        <v>7</v>
      </c>
      <c r="K4" s="48" t="s">
        <v>8</v>
      </c>
      <c r="L4" s="48" t="s">
        <v>1</v>
      </c>
      <c r="M4" s="48" t="s">
        <v>278</v>
      </c>
      <c r="N4" s="204" t="s">
        <v>279</v>
      </c>
      <c r="O4" s="99"/>
    </row>
    <row r="5" spans="1:15" s="14" customFormat="1" x14ac:dyDescent="0.25">
      <c r="A5" s="12"/>
      <c r="B5" s="12"/>
      <c r="C5" s="54">
        <v>1</v>
      </c>
      <c r="D5" s="19" t="s">
        <v>94</v>
      </c>
      <c r="E5" s="22" t="s">
        <v>67</v>
      </c>
      <c r="F5" s="16"/>
      <c r="G5" s="144">
        <f>+Table1[[#This Row],[2013]]</f>
        <v>1779</v>
      </c>
      <c r="H5" s="144">
        <f>+Table1[[#This Row],[2014]]</f>
        <v>1819</v>
      </c>
      <c r="I5" s="144">
        <f>+Table1[[#This Row],[2015]]</f>
        <v>1879</v>
      </c>
      <c r="J5" s="144">
        <f>+Table1[[#This Row],[2016]]</f>
        <v>1920</v>
      </c>
      <c r="K5" s="144">
        <f>+Table1[[#This Row],[2017]]</f>
        <v>2097</v>
      </c>
      <c r="L5" s="145">
        <f>+Table1[[#This Row],[2018]]</f>
        <v>2270</v>
      </c>
      <c r="M5" s="145">
        <f>+Table1[[#This Row],[2019]]</f>
        <v>2261</v>
      </c>
      <c r="N5" s="143">
        <f>+Table1[[#This Row],[2020p]]</f>
        <v>2347</v>
      </c>
      <c r="O5" s="137"/>
    </row>
    <row r="6" spans="1:15" s="14" customFormat="1" x14ac:dyDescent="0.25">
      <c r="A6" s="12"/>
      <c r="B6" s="12"/>
      <c r="C6" s="54">
        <v>2</v>
      </c>
      <c r="D6" s="19" t="s">
        <v>94</v>
      </c>
      <c r="E6" s="13" t="s">
        <v>68</v>
      </c>
      <c r="F6" s="17"/>
      <c r="G6" s="144">
        <f>+Table1[[#This Row],[2013]]</f>
        <v>3735</v>
      </c>
      <c r="H6" s="144">
        <f>+Table1[[#This Row],[2014]]</f>
        <v>3821</v>
      </c>
      <c r="I6" s="144">
        <f>+Table1[[#This Row],[2015]]</f>
        <v>3946</v>
      </c>
      <c r="J6" s="144">
        <f>+Table1[[#This Row],[2016]]</f>
        <v>4032</v>
      </c>
      <c r="K6" s="144">
        <f>+Table1[[#This Row],[2017]]</f>
        <v>4405</v>
      </c>
      <c r="L6" s="144">
        <f>+Table1[[#This Row],[2018]]</f>
        <v>4766</v>
      </c>
      <c r="M6" s="144">
        <f>+Table1[[#This Row],[2019]]</f>
        <v>4748</v>
      </c>
      <c r="N6" s="143">
        <f>+Table1[[#This Row],[2020p]]</f>
        <v>4928</v>
      </c>
      <c r="O6" s="99"/>
    </row>
    <row r="7" spans="1:15" x14ac:dyDescent="0.25">
      <c r="A7" s="1"/>
      <c r="B7" s="1"/>
      <c r="C7" s="54">
        <v>3</v>
      </c>
      <c r="D7" s="19" t="s">
        <v>235</v>
      </c>
      <c r="E7" s="13" t="s">
        <v>236</v>
      </c>
      <c r="F7" s="17" t="s">
        <v>66</v>
      </c>
      <c r="G7" s="146">
        <f>+Table1[[#This Row],[2013]]</f>
        <v>3583.51</v>
      </c>
      <c r="H7" s="146">
        <f>+Table1[[#This Row],[2014]]</f>
        <v>3616.44</v>
      </c>
      <c r="I7" s="146">
        <f>+Table1[[#This Row],[2015]]</f>
        <v>3719.56</v>
      </c>
      <c r="J7" s="146">
        <f>+Table1[[#This Row],[2016]]</f>
        <v>3812.97</v>
      </c>
      <c r="K7" s="146">
        <f>+Table1[[#This Row],[2017]]</f>
        <v>4129.5</v>
      </c>
      <c r="L7" s="146">
        <f>+Table1[[#This Row],[2018]]</f>
        <v>4234</v>
      </c>
      <c r="M7" s="146">
        <f>+Table1[[#This Row],[2019]]</f>
        <v>4241</v>
      </c>
      <c r="N7" s="143">
        <f>+Table1[[#This Row],[2020p]]</f>
        <v>4449</v>
      </c>
    </row>
    <row r="8" spans="1:15" x14ac:dyDescent="0.25">
      <c r="C8" s="54">
        <v>4</v>
      </c>
      <c r="D8" s="19" t="s">
        <v>235</v>
      </c>
      <c r="E8" s="13" t="s">
        <v>237</v>
      </c>
      <c r="F8" s="17" t="s">
        <v>66</v>
      </c>
      <c r="G8" s="146">
        <f>+Table1[[#This Row],[2013]]</f>
        <v>2964.4</v>
      </c>
      <c r="H8" s="146">
        <f>+Table1[[#This Row],[2014]]</f>
        <v>3032.26</v>
      </c>
      <c r="I8" s="146">
        <f>+Table1[[#This Row],[2015]]</f>
        <v>3131.43</v>
      </c>
      <c r="J8" s="146">
        <f>+Table1[[#This Row],[2016]]</f>
        <v>3200</v>
      </c>
      <c r="K8" s="146">
        <f>+Table1[[#This Row],[2017]]</f>
        <v>3495.65</v>
      </c>
      <c r="L8" s="146">
        <f>+Table1[[#This Row],[2018]]</f>
        <v>3782.61</v>
      </c>
      <c r="M8" s="146">
        <f>+Table1[[#This Row],[2019]]</f>
        <v>3768</v>
      </c>
      <c r="N8" s="143">
        <f>+Table1[[#This Row],[2020p]]</f>
        <v>3911</v>
      </c>
    </row>
    <row r="9" spans="1:15" s="2" customFormat="1" x14ac:dyDescent="0.25">
      <c r="C9" s="54">
        <v>5</v>
      </c>
      <c r="D9" s="20" t="s">
        <v>149</v>
      </c>
      <c r="E9" s="13" t="s">
        <v>144</v>
      </c>
      <c r="F9" s="17" t="s">
        <v>66</v>
      </c>
      <c r="G9" s="120">
        <f>+Table1[[#This Row],[2013]]</f>
        <v>5.0548012993693607</v>
      </c>
      <c r="H9" s="120">
        <f>+Table1[[#This Row],[2014]]</f>
        <v>5.8161453709433886</v>
      </c>
      <c r="I9" s="120">
        <f>+Table1[[#This Row],[2015]]</f>
        <v>5.6237687956432341</v>
      </c>
      <c r="J9" s="120">
        <f>+Table1[[#This Row],[2016]]</f>
        <v>5.7163544428957591</v>
      </c>
      <c r="K9" s="120">
        <f>+Table1[[#This Row],[2017]]</f>
        <v>5.6270179952162795</v>
      </c>
      <c r="L9" s="120">
        <f>+Table1[[#This Row],[2018]]</f>
        <v>5.449698711412478</v>
      </c>
      <c r="M9" s="120">
        <f>+Table1[[#This Row],[2019]]</f>
        <v>5.9</v>
      </c>
      <c r="N9" s="124">
        <f>+Table1[[#This Row],[2020p]]</f>
        <v>6.6</v>
      </c>
      <c r="O9" s="104"/>
    </row>
    <row r="10" spans="1:15" x14ac:dyDescent="0.25">
      <c r="C10" s="54">
        <v>6</v>
      </c>
      <c r="D10" s="20" t="s">
        <v>149</v>
      </c>
      <c r="E10" s="13" t="s">
        <v>145</v>
      </c>
      <c r="F10" s="17" t="s">
        <v>66</v>
      </c>
      <c r="G10" s="120">
        <f>+Table1[[#This Row],[2013]]</f>
        <v>10.755552717410229</v>
      </c>
      <c r="H10" s="120">
        <f>+Table1[[#This Row],[2014]]</f>
        <v>11.294218365535523</v>
      </c>
      <c r="I10" s="120">
        <f>+Table1[[#This Row],[2015]]</f>
        <v>11.24881285599356</v>
      </c>
      <c r="J10" s="120">
        <f>+Table1[[#This Row],[2016]]</f>
        <v>11.424663312651372</v>
      </c>
      <c r="K10" s="120">
        <f>+Table1[[#This Row],[2017]]</f>
        <v>11.76219708064645</v>
      </c>
      <c r="L10" s="120">
        <f>+Table1[[#This Row],[2018]]</f>
        <v>12.399849912288985</v>
      </c>
      <c r="M10" s="120">
        <f>+Table1[[#This Row],[2019]]</f>
        <v>12.2</v>
      </c>
      <c r="N10" s="124">
        <f>+Table1[[#This Row],[2020p]]</f>
        <v>12.5</v>
      </c>
    </row>
    <row r="11" spans="1:15" x14ac:dyDescent="0.25">
      <c r="C11" s="54">
        <v>7</v>
      </c>
      <c r="D11" s="20" t="s">
        <v>149</v>
      </c>
      <c r="E11" s="13" t="s">
        <v>146</v>
      </c>
      <c r="F11" s="17" t="s">
        <v>66</v>
      </c>
      <c r="G11" s="120">
        <f>+Table1[[#This Row],[2013]]</f>
        <v>16.58933115243698</v>
      </c>
      <c r="H11" s="120">
        <f>+Table1[[#This Row],[2014]]</f>
        <v>16.185104136721762</v>
      </c>
      <c r="I11" s="120">
        <f>+Table1[[#This Row],[2015]]</f>
        <v>16.981159137103045</v>
      </c>
      <c r="J11" s="120">
        <f>+Table1[[#This Row],[2016]]</f>
        <v>16.792507081554078</v>
      </c>
      <c r="K11" s="120">
        <f>+Table1[[#This Row],[2017]]</f>
        <v>16.972636101478187</v>
      </c>
      <c r="L11" s="120">
        <f>+Table1[[#This Row],[2018]]</f>
        <v>17.799636651238529</v>
      </c>
      <c r="M11" s="120">
        <f>+Table1[[#This Row],[2019]]</f>
        <v>17.899999999999999</v>
      </c>
      <c r="N11" s="124">
        <f>+Table1[[#This Row],[2020p]]</f>
        <v>17.5</v>
      </c>
    </row>
    <row r="12" spans="1:15" x14ac:dyDescent="0.25">
      <c r="C12" s="54">
        <v>8</v>
      </c>
      <c r="D12" s="20" t="s">
        <v>149</v>
      </c>
      <c r="E12" s="13" t="s">
        <v>147</v>
      </c>
      <c r="F12" s="17" t="s">
        <v>66</v>
      </c>
      <c r="G12" s="120">
        <f>+Table1[[#This Row],[2013]]</f>
        <v>24.420379813233652</v>
      </c>
      <c r="H12" s="120">
        <f>+Table1[[#This Row],[2014]]</f>
        <v>24.408037004413487</v>
      </c>
      <c r="I12" s="120">
        <f>+Table1[[#This Row],[2015]]</f>
        <v>24.05857147660009</v>
      </c>
      <c r="J12" s="120">
        <f>+Table1[[#This Row],[2016]]</f>
        <v>23.879730327934862</v>
      </c>
      <c r="K12" s="120">
        <f>+Table1[[#This Row],[2017]]</f>
        <v>23.047517563293844</v>
      </c>
      <c r="L12" s="120">
        <f>+Table1[[#This Row],[2018]]</f>
        <v>24.176109198086788</v>
      </c>
      <c r="M12" s="120">
        <f>+Table1[[#This Row],[2019]]</f>
        <v>24.1</v>
      </c>
      <c r="N12" s="124">
        <f>+Table1[[#This Row],[2020p]]</f>
        <v>23.8</v>
      </c>
    </row>
    <row r="13" spans="1:15" ht="15.75" thickBot="1" x14ac:dyDescent="0.3">
      <c r="C13" s="54">
        <v>9</v>
      </c>
      <c r="D13" s="66" t="s">
        <v>149</v>
      </c>
      <c r="E13" s="23" t="s">
        <v>150</v>
      </c>
      <c r="F13" s="36" t="s">
        <v>66</v>
      </c>
      <c r="G13" s="147">
        <f>+Table1[[#This Row],[2013]]</f>
        <v>43.179935017549774</v>
      </c>
      <c r="H13" s="147">
        <f>+Table1[[#This Row],[2014]]</f>
        <v>42.296495122385828</v>
      </c>
      <c r="I13" s="147">
        <f>+Table1[[#This Row],[2015]]</f>
        <v>42.087687734660065</v>
      </c>
      <c r="J13" s="147">
        <f>+Table1[[#This Row],[2016]]</f>
        <v>42.18674483496391</v>
      </c>
      <c r="K13" s="147">
        <f>+Table1[[#This Row],[2017]]</f>
        <v>42.590631259365225</v>
      </c>
      <c r="L13" s="147">
        <f>+Table1[[#This Row],[2018]]</f>
        <v>40.17470552697322</v>
      </c>
      <c r="M13" s="147">
        <f>+Table1[[#This Row],[2019]]</f>
        <v>39.9</v>
      </c>
      <c r="N13" s="125">
        <f>+Table1[[#This Row],[2020p]]</f>
        <v>39.5</v>
      </c>
    </row>
    <row r="14" spans="1:15" x14ac:dyDescent="0.25">
      <c r="C14" s="54">
        <v>10</v>
      </c>
      <c r="D14" s="70" t="s">
        <v>143</v>
      </c>
      <c r="E14" s="122" t="s">
        <v>143</v>
      </c>
      <c r="F14" s="123" t="s">
        <v>66</v>
      </c>
      <c r="G14" s="119">
        <f>+Table1[[#This Row],[2013]]</f>
        <v>39.700000000000003</v>
      </c>
      <c r="H14" s="119">
        <f>+Table1[[#This Row],[2014]]</f>
        <v>32.799999999999997</v>
      </c>
      <c r="I14" s="119">
        <f>+Table1[[#This Row],[2015]]</f>
        <v>36.6</v>
      </c>
      <c r="J14" s="119">
        <f>+Table1[[#This Row],[2016]]</f>
        <v>35.6</v>
      </c>
      <c r="K14" s="119">
        <f>+Table1[[#This Row],[2017]]</f>
        <v>34</v>
      </c>
      <c r="L14" s="119">
        <f>+Table1[[#This Row],[2018]]</f>
        <v>35.299999999999997</v>
      </c>
      <c r="M14" s="119">
        <f>+Table1[[#This Row],[2019]]</f>
        <v>33.1</v>
      </c>
      <c r="N14" s="124">
        <f>+Table1[[#This Row],[2020p]]</f>
        <v>28.2</v>
      </c>
    </row>
    <row r="15" spans="1:15" x14ac:dyDescent="0.25">
      <c r="C15" s="54">
        <v>11</v>
      </c>
      <c r="D15" s="20" t="s">
        <v>143</v>
      </c>
      <c r="E15" s="13" t="s">
        <v>143</v>
      </c>
      <c r="F15" s="16" t="s">
        <v>96</v>
      </c>
      <c r="G15" s="148">
        <f>+Table1[[#This Row],[2013]]</f>
        <v>40.1</v>
      </c>
      <c r="H15" s="121">
        <f>+Table1[[#This Row],[2014]]</f>
        <v>34</v>
      </c>
      <c r="I15" s="148">
        <f>+Table1[[#This Row],[2015]]</f>
        <v>36.6</v>
      </c>
      <c r="J15" s="148">
        <f>+Table1[[#This Row],[2016]]</f>
        <v>37.5</v>
      </c>
      <c r="K15" s="148">
        <f>+Table1[[#This Row],[2017]]</f>
        <v>34.6</v>
      </c>
      <c r="L15" s="148">
        <f>+Table1[[#This Row],[2018]]</f>
        <v>35.299999999999997</v>
      </c>
      <c r="M15" s="148">
        <f>+Table1[[#This Row],[2019]]</f>
        <v>32.799999999999997</v>
      </c>
      <c r="N15" s="124">
        <f>+Table1[[#This Row],[2020p]]</f>
        <v>28</v>
      </c>
    </row>
    <row r="16" spans="1:15" x14ac:dyDescent="0.25">
      <c r="C16" s="54">
        <v>12</v>
      </c>
      <c r="D16" s="20" t="s">
        <v>143</v>
      </c>
      <c r="E16" s="13" t="s">
        <v>143</v>
      </c>
      <c r="F16" s="16" t="s">
        <v>97</v>
      </c>
      <c r="G16" s="148">
        <f>+Table1[[#This Row],[2013]]</f>
        <v>38.9</v>
      </c>
      <c r="H16" s="148">
        <f>+Table1[[#This Row],[2014]]</f>
        <v>32.200000000000003</v>
      </c>
      <c r="I16" s="148">
        <f>+Table1[[#This Row],[2015]]</f>
        <v>36.4</v>
      </c>
      <c r="J16" s="148">
        <f>+Table1[[#This Row],[2016]]</f>
        <v>34.5</v>
      </c>
      <c r="K16" s="148">
        <f>+Table1[[#This Row],[2017]]</f>
        <v>33.299999999999997</v>
      </c>
      <c r="L16" s="148">
        <f>+Table1[[#This Row],[2018]]</f>
        <v>35.299999999999997</v>
      </c>
      <c r="M16" s="148">
        <f>+Table1[[#This Row],[2019]]</f>
        <v>33.700000000000003</v>
      </c>
      <c r="N16" s="124">
        <f>+Table1[[#This Row],[2020p]]</f>
        <v>29</v>
      </c>
    </row>
    <row r="17" spans="3:17" x14ac:dyDescent="0.25">
      <c r="C17" s="54">
        <v>13</v>
      </c>
      <c r="D17" s="20" t="s">
        <v>171</v>
      </c>
      <c r="E17" s="13" t="s">
        <v>275</v>
      </c>
      <c r="F17" s="17" t="s">
        <v>66</v>
      </c>
      <c r="G17" s="120">
        <f>+Table1[[#This Row],[2013]]</f>
        <v>8.5</v>
      </c>
      <c r="H17" s="120">
        <f>+Table1[[#This Row],[2014]]</f>
        <v>7.3</v>
      </c>
      <c r="I17" s="120">
        <f>+Table1[[#This Row],[2015]]</f>
        <v>7.5</v>
      </c>
      <c r="J17" s="120">
        <f>+Table1[[#This Row],[2016]]</f>
        <v>7.4</v>
      </c>
      <c r="K17" s="120">
        <f>+Table1[[#This Row],[2017]]</f>
        <v>7.6</v>
      </c>
      <c r="L17" s="120">
        <f>+Table1[[#This Row],[2018]]</f>
        <v>7.4</v>
      </c>
      <c r="M17" s="120">
        <f>+Table1[[#This Row],[2019]]</f>
        <v>6.7</v>
      </c>
      <c r="N17" s="124">
        <f>+Table1[[#This Row],[2020p]]</f>
        <v>6</v>
      </c>
    </row>
    <row r="18" spans="3:17" ht="15.75" thickBot="1" x14ac:dyDescent="0.3">
      <c r="C18" s="54">
        <v>14</v>
      </c>
      <c r="D18" s="66" t="s">
        <v>171</v>
      </c>
      <c r="E18" s="23" t="s">
        <v>274</v>
      </c>
      <c r="F18" s="36" t="s">
        <v>66</v>
      </c>
      <c r="G18" s="147">
        <f>+Table1[[#This Row],[2013]]</f>
        <v>38.5</v>
      </c>
      <c r="H18" s="147">
        <f>+Table1[[#This Row],[2014]]</f>
        <v>36.5</v>
      </c>
      <c r="I18" s="147">
        <f>+Table1[[#This Row],[2015]]</f>
        <v>36.5</v>
      </c>
      <c r="J18" s="147">
        <f>+Table1[[#This Row],[2016]]</f>
        <v>36.5</v>
      </c>
      <c r="K18" s="147">
        <f>+Table1[[#This Row],[2017]]</f>
        <v>36.700000000000003</v>
      </c>
      <c r="L18" s="147">
        <f>+Table1[[#This Row],[2018]]</f>
        <v>34.700000000000003</v>
      </c>
      <c r="M18" s="147">
        <f>+Table1[[#This Row],[2019]]</f>
        <v>34.1</v>
      </c>
      <c r="N18" s="125">
        <f>+Table1[[#This Row],[2020p]]</f>
        <v>32.9</v>
      </c>
    </row>
    <row r="19" spans="3:17" x14ac:dyDescent="0.25">
      <c r="C19" s="54">
        <v>15</v>
      </c>
      <c r="D19" s="70" t="s">
        <v>148</v>
      </c>
      <c r="E19" s="122" t="s">
        <v>258</v>
      </c>
      <c r="F19" s="123" t="s">
        <v>66</v>
      </c>
      <c r="G19" s="119">
        <f>+Table1[[#This Row],[2013]]</f>
        <v>16.2</v>
      </c>
      <c r="H19" s="119">
        <f>+Table1[[#This Row],[2014]]</f>
        <v>11.9</v>
      </c>
      <c r="I19" s="119">
        <f>+Table1[[#This Row],[2015]]</f>
        <v>13.5</v>
      </c>
      <c r="J19" s="119">
        <f>+Table1[[#This Row],[2016]]</f>
        <v>12.9</v>
      </c>
      <c r="K19" s="119">
        <f>+Table1[[#This Row],[2017]]</f>
        <v>11.9</v>
      </c>
      <c r="L19" s="119">
        <f>+Table1[[#This Row],[2018]]</f>
        <v>12.4</v>
      </c>
      <c r="M19" s="119">
        <f>+Table1[[#This Row],[2019]]</f>
        <v>12.2</v>
      </c>
      <c r="N19" s="124">
        <f>+Table1[[#This Row],[2020p]]</f>
        <v>9.8000000000000007</v>
      </c>
    </row>
    <row r="20" spans="3:17" x14ac:dyDescent="0.25">
      <c r="C20" s="54">
        <v>16</v>
      </c>
      <c r="D20" s="65" t="s">
        <v>148</v>
      </c>
      <c r="E20" s="13" t="s">
        <v>259</v>
      </c>
      <c r="F20" s="17" t="s">
        <v>66</v>
      </c>
      <c r="G20" s="120">
        <f>+Table1[[#This Row],[2013]]</f>
        <v>21.9</v>
      </c>
      <c r="H20" s="120">
        <f>+Table1[[#This Row],[2014]]</f>
        <v>17.399999999999999</v>
      </c>
      <c r="I20" s="120">
        <f>+Table1[[#This Row],[2015]]</f>
        <v>19.899999999999999</v>
      </c>
      <c r="J20" s="120">
        <f>+Table1[[#This Row],[2016]]</f>
        <v>18.7</v>
      </c>
      <c r="K20" s="120">
        <f>+Table1[[#This Row],[2017]]</f>
        <v>17.2</v>
      </c>
      <c r="L20" s="120">
        <f>+Table1[[#This Row],[2018]]</f>
        <v>19</v>
      </c>
      <c r="M20" s="120">
        <f>+Table1[[#This Row],[2019]]</f>
        <v>17.8</v>
      </c>
      <c r="N20" s="124">
        <f>+Table1[[#This Row],[2020p]]</f>
        <v>15.8</v>
      </c>
    </row>
    <row r="21" spans="3:17" x14ac:dyDescent="0.25">
      <c r="C21" s="54">
        <v>17</v>
      </c>
      <c r="D21" s="65" t="s">
        <v>148</v>
      </c>
      <c r="E21" s="102" t="s">
        <v>260</v>
      </c>
      <c r="F21" s="103" t="s">
        <v>66</v>
      </c>
      <c r="G21" s="149">
        <f>+Table1[[#This Row],[2013]]</f>
        <v>25.2</v>
      </c>
      <c r="H21" s="149">
        <f>+Table1[[#This Row],[2014]]</f>
        <v>24.1</v>
      </c>
      <c r="I21" s="149">
        <f>+Table1[[#This Row],[2015]]</f>
        <v>24.4</v>
      </c>
      <c r="J21" s="149">
        <f>+Table1[[#This Row],[2016]]</f>
        <v>24</v>
      </c>
      <c r="K21" s="149">
        <f>+Table1[[#This Row],[2017]]</f>
        <v>23.6</v>
      </c>
      <c r="L21" s="149">
        <f>+Table1[[#This Row],[2018]]</f>
        <v>23.8</v>
      </c>
      <c r="M21" s="149">
        <f>+Table1[[#This Row],[2019]]</f>
        <v>24.5</v>
      </c>
      <c r="N21" s="151">
        <f>+Table1[[#This Row],[2020p]]</f>
        <v>22.6</v>
      </c>
    </row>
    <row r="22" spans="3:17" ht="15.75" thickBot="1" x14ac:dyDescent="0.3">
      <c r="C22" s="54">
        <v>18</v>
      </c>
      <c r="D22" s="75" t="s">
        <v>148</v>
      </c>
      <c r="E22" s="90" t="s">
        <v>261</v>
      </c>
      <c r="F22" s="81" t="s">
        <v>66</v>
      </c>
      <c r="G22" s="147">
        <f>+Table1[[#This Row],[2013]]</f>
        <v>33.4</v>
      </c>
      <c r="H22" s="147">
        <f>+Table1[[#This Row],[2014]]</f>
        <v>32.5</v>
      </c>
      <c r="I22" s="147">
        <f>+Table1[[#This Row],[2015]]</f>
        <v>31.9</v>
      </c>
      <c r="J22" s="147">
        <f>+Table1[[#This Row],[2016]]</f>
        <v>31.2</v>
      </c>
      <c r="K22" s="147">
        <f>+Table1[[#This Row],[2017]]</f>
        <v>30.4</v>
      </c>
      <c r="L22" s="147">
        <f>+Table1[[#This Row],[2018]]</f>
        <v>30.6</v>
      </c>
      <c r="M22" s="147">
        <f>+Table1[[#This Row],[2019]]</f>
        <v>30.5</v>
      </c>
      <c r="N22" s="125">
        <f>+Table1[[#This Row],[2020p]]</f>
        <v>29</v>
      </c>
    </row>
    <row r="23" spans="3:17" x14ac:dyDescent="0.25">
      <c r="C23" s="54">
        <v>19</v>
      </c>
      <c r="D23" s="21" t="s">
        <v>238</v>
      </c>
      <c r="E23" s="113" t="s">
        <v>95</v>
      </c>
      <c r="F23" s="136" t="s">
        <v>66</v>
      </c>
      <c r="G23" s="150">
        <f>+Table1[[#This Row],[2013]]</f>
        <v>25.2</v>
      </c>
      <c r="H23" s="150">
        <f>+Table1[[#This Row],[2014]]</f>
        <v>24.1</v>
      </c>
      <c r="I23" s="150">
        <f>+Table1[[#This Row],[2015]]</f>
        <v>24.4</v>
      </c>
      <c r="J23" s="150">
        <f>+Table1[[#This Row],[2016]]</f>
        <v>24</v>
      </c>
      <c r="K23" s="150">
        <f>+Table1[[#This Row],[2017]]</f>
        <v>23.6</v>
      </c>
      <c r="L23" s="150">
        <f>+Table1[[#This Row],[2018]]</f>
        <v>23.8</v>
      </c>
      <c r="M23" s="150">
        <f>+Table1[[#This Row],[2019]]</f>
        <v>24.5</v>
      </c>
      <c r="N23" s="151">
        <f>+Table1[[#This Row],[2020p]]</f>
        <v>22.6</v>
      </c>
    </row>
    <row r="24" spans="3:17" x14ac:dyDescent="0.25">
      <c r="C24" s="54">
        <v>20</v>
      </c>
      <c r="D24" s="20" t="s">
        <v>238</v>
      </c>
      <c r="E24" s="22" t="s">
        <v>95</v>
      </c>
      <c r="F24" s="16" t="s">
        <v>96</v>
      </c>
      <c r="G24" s="152">
        <f>+Table1[[#This Row],[2013]]</f>
        <v>24.9</v>
      </c>
      <c r="H24" s="148">
        <f>+Table1[[#This Row],[2014]]</f>
        <v>24.2</v>
      </c>
      <c r="I24" s="148">
        <f>+Table1[[#This Row],[2015]]</f>
        <v>24.4</v>
      </c>
      <c r="J24" s="148">
        <f>+Table1[[#This Row],[2016]]</f>
        <v>24.5</v>
      </c>
      <c r="K24" s="148">
        <f>+Table1[[#This Row],[2017]]</f>
        <v>24.2</v>
      </c>
      <c r="L24" s="148">
        <f>+Table1[[#This Row],[2018]]</f>
        <v>24.1</v>
      </c>
      <c r="M24" s="148">
        <f>+Table1[[#This Row],[2019]]</f>
        <v>24.9</v>
      </c>
      <c r="N24" s="124">
        <f>+Table1[[#This Row],[2020p]]</f>
        <v>23</v>
      </c>
    </row>
    <row r="25" spans="3:17" ht="15.75" thickBot="1" x14ac:dyDescent="0.3">
      <c r="C25" s="54">
        <v>21</v>
      </c>
      <c r="D25" s="20" t="s">
        <v>238</v>
      </c>
      <c r="E25" s="22" t="s">
        <v>95</v>
      </c>
      <c r="F25" s="16" t="s">
        <v>97</v>
      </c>
      <c r="G25" s="153">
        <f>+Table1[[#This Row],[2013]]</f>
        <v>25.4</v>
      </c>
      <c r="H25" s="154">
        <f>+Table1[[#This Row],[2014]]</f>
        <v>23.9</v>
      </c>
      <c r="I25" s="154">
        <f>+Table1[[#This Row],[2015]]</f>
        <v>24.5</v>
      </c>
      <c r="J25" s="154">
        <f>+Table1[[#This Row],[2016]]</f>
        <v>23.6</v>
      </c>
      <c r="K25" s="155">
        <f>+Table1[[#This Row],[2017]]</f>
        <v>23</v>
      </c>
      <c r="L25" s="154">
        <f>+Table1[[#This Row],[2018]]</f>
        <v>23.5</v>
      </c>
      <c r="M25" s="154">
        <f>+Table1[[#This Row],[2019]]</f>
        <v>24</v>
      </c>
      <c r="N25" s="125">
        <f>+Table1[[#This Row],[2020p]]</f>
        <v>22.2</v>
      </c>
    </row>
    <row r="26" spans="3:17" ht="24.75" x14ac:dyDescent="0.25">
      <c r="C26" s="54">
        <v>22</v>
      </c>
      <c r="D26" s="20" t="s">
        <v>127</v>
      </c>
      <c r="E26" s="15" t="s">
        <v>127</v>
      </c>
      <c r="F26" s="17" t="s">
        <v>66</v>
      </c>
      <c r="G26" s="156">
        <f>+Table1[[#This Row],[2013]]</f>
        <v>28.9</v>
      </c>
      <c r="H26" s="156">
        <f>+Table1[[#This Row],[2014]]</f>
        <v>31.1</v>
      </c>
      <c r="I26" s="156">
        <f>+Table1[[#This Row],[2015]]</f>
        <v>29.4</v>
      </c>
      <c r="J26" s="156">
        <f>+Table1[[#This Row],[2016]]</f>
        <v>29</v>
      </c>
      <c r="K26" s="156">
        <f>+Table1[[#This Row],[2017]]</f>
        <v>31.4</v>
      </c>
      <c r="L26" s="156">
        <f>+Table1[[#This Row],[2018]]</f>
        <v>31.2</v>
      </c>
      <c r="M26" s="156">
        <f>+Table1[[#This Row],[2019]]</f>
        <v>29.5</v>
      </c>
      <c r="N26" s="124">
        <f>+Table1[[#This Row],[2020p]]</f>
        <v>27.8</v>
      </c>
    </row>
    <row r="27" spans="3:17" ht="15.75" thickBot="1" x14ac:dyDescent="0.3">
      <c r="C27" s="54">
        <v>23</v>
      </c>
      <c r="D27" s="49" t="s">
        <v>126</v>
      </c>
      <c r="E27" s="90" t="s">
        <v>126</v>
      </c>
      <c r="F27" s="81" t="s">
        <v>66</v>
      </c>
      <c r="G27" s="147">
        <f>+Table1[[#This Row],[2013]]</f>
        <v>46.1</v>
      </c>
      <c r="H27" s="147">
        <f>+Table1[[#This Row],[2014]]</f>
        <v>46.5</v>
      </c>
      <c r="I27" s="147">
        <f>+Table1[[#This Row],[2015]]</f>
        <v>45.2</v>
      </c>
      <c r="J27" s="147">
        <f>+Table1[[#This Row],[2016]]</f>
        <v>44.3</v>
      </c>
      <c r="K27" s="147">
        <f>+Table1[[#This Row],[2017]]</f>
        <v>46.7</v>
      </c>
      <c r="L27" s="147">
        <f>+Table1[[#This Row],[2018]]</f>
        <v>45</v>
      </c>
      <c r="M27" s="147">
        <f>+Table1[[#This Row],[2019]]</f>
        <v>42.9</v>
      </c>
      <c r="N27" s="125">
        <f>+Table1[[#This Row],[2020p]]</f>
        <v>41.4</v>
      </c>
    </row>
    <row r="28" spans="3:17" x14ac:dyDescent="0.25">
      <c r="C28" s="54">
        <v>24</v>
      </c>
      <c r="D28" s="70" t="s">
        <v>103</v>
      </c>
      <c r="E28" s="24" t="s">
        <v>104</v>
      </c>
      <c r="F28" s="37" t="s">
        <v>66</v>
      </c>
      <c r="G28" s="157">
        <f>+Table1[[#This Row],[2013]]</f>
        <v>15.1</v>
      </c>
      <c r="H28" s="157">
        <f>+Table1[[#This Row],[2014]]</f>
        <v>13.2</v>
      </c>
      <c r="I28" s="157">
        <f>+Table1[[#This Row],[2015]]</f>
        <v>15.9</v>
      </c>
      <c r="J28" s="157">
        <f>+Table1[[#This Row],[2016]]</f>
        <v>16.600000000000001</v>
      </c>
      <c r="K28" s="157">
        <f>+Table1[[#This Row],[2017]]</f>
        <v>15.9</v>
      </c>
      <c r="L28" s="158">
        <f>+Table1[[#This Row],[2018]]</f>
        <v>15.2</v>
      </c>
      <c r="M28" s="158">
        <f>+Table1[[#This Row],[2019]]</f>
        <v>13.9</v>
      </c>
      <c r="N28" s="151">
        <f>+Table1[[#This Row],[2020p]]</f>
        <v>14.3</v>
      </c>
    </row>
    <row r="29" spans="3:17" x14ac:dyDescent="0.25">
      <c r="C29" s="54">
        <v>25</v>
      </c>
      <c r="D29" s="65" t="s">
        <v>103</v>
      </c>
      <c r="E29" s="25" t="s">
        <v>105</v>
      </c>
      <c r="F29" s="38" t="s">
        <v>66</v>
      </c>
      <c r="G29" s="5">
        <f>+Table1[[#This Row],[2013]]</f>
        <v>14.6</v>
      </c>
      <c r="H29" s="5">
        <f>+Table1[[#This Row],[2014]]</f>
        <v>16.600000000000001</v>
      </c>
      <c r="I29" s="5">
        <f>+Table1[[#This Row],[2015]]</f>
        <v>20.399999999999999</v>
      </c>
      <c r="J29" s="5">
        <f>+Table1[[#This Row],[2016]]</f>
        <v>17</v>
      </c>
      <c r="K29" s="5">
        <f>+Table1[[#This Row],[2017]]</f>
        <v>20.100000000000001</v>
      </c>
      <c r="L29" s="118">
        <f>+Table1[[#This Row],[2018]]</f>
        <v>19.3</v>
      </c>
      <c r="M29" s="118">
        <f>+Table1[[#This Row],[2019]]</f>
        <v>18.899999999999999</v>
      </c>
      <c r="N29" s="151">
        <f>+Table1[[#This Row],[2020p]]</f>
        <v>17.399999999999999</v>
      </c>
    </row>
    <row r="30" spans="3:17" x14ac:dyDescent="0.25">
      <c r="C30" s="54">
        <v>26</v>
      </c>
      <c r="D30" s="65" t="s">
        <v>103</v>
      </c>
      <c r="E30" s="26" t="s">
        <v>106</v>
      </c>
      <c r="F30" s="39" t="s">
        <v>66</v>
      </c>
      <c r="G30" s="6">
        <f>+Table1[[#This Row],[2013]]</f>
        <v>15.3</v>
      </c>
      <c r="H30" s="6">
        <f>+Table1[[#This Row],[2014]]</f>
        <v>16.3</v>
      </c>
      <c r="I30" s="6">
        <f>+Table1[[#This Row],[2015]]</f>
        <v>20.399999999999999</v>
      </c>
      <c r="J30" s="6">
        <f>+Table1[[#This Row],[2016]]</f>
        <v>16.7</v>
      </c>
      <c r="K30" s="6">
        <f>+Table1[[#This Row],[2017]]</f>
        <v>20</v>
      </c>
      <c r="L30" s="159">
        <f>+Table1[[#This Row],[2018]]</f>
        <v>22.9</v>
      </c>
      <c r="M30" s="159">
        <f>+Table1[[#This Row],[2019]]</f>
        <v>20.6</v>
      </c>
      <c r="N30" s="124">
        <f>+Table1[[#This Row],[2020p]]</f>
        <v>17.899999999999999</v>
      </c>
    </row>
    <row r="31" spans="3:17" x14ac:dyDescent="0.25">
      <c r="C31" s="54">
        <v>27</v>
      </c>
      <c r="D31" s="65" t="s">
        <v>103</v>
      </c>
      <c r="E31" s="26" t="s">
        <v>107</v>
      </c>
      <c r="F31" s="39" t="s">
        <v>66</v>
      </c>
      <c r="G31" s="6">
        <f>+Table1[[#This Row],[2013]]</f>
        <v>14.1</v>
      </c>
      <c r="H31" s="6">
        <f>+Table1[[#This Row],[2014]]</f>
        <v>16.8</v>
      </c>
      <c r="I31" s="6">
        <f>+Table1[[#This Row],[2015]]</f>
        <v>20.399999999999999</v>
      </c>
      <c r="J31" s="6">
        <f>+Table1[[#This Row],[2016]]</f>
        <v>17.2</v>
      </c>
      <c r="K31" s="6">
        <f>+Table1[[#This Row],[2017]]</f>
        <v>20.3</v>
      </c>
      <c r="L31" s="159">
        <f>+Table1[[#This Row],[2018]]</f>
        <v>17</v>
      </c>
      <c r="M31" s="159">
        <f>+Table1[[#This Row],[2019]]</f>
        <v>17.899999999999999</v>
      </c>
      <c r="N31" s="124">
        <f>+Table1[[#This Row],[2020p]]</f>
        <v>17</v>
      </c>
      <c r="O31" s="99"/>
      <c r="P31" s="14"/>
      <c r="Q31" s="14"/>
    </row>
    <row r="32" spans="3:17" x14ac:dyDescent="0.25">
      <c r="C32" s="54">
        <v>28</v>
      </c>
      <c r="D32" s="65" t="s">
        <v>103</v>
      </c>
      <c r="E32" s="26" t="s">
        <v>108</v>
      </c>
      <c r="F32" s="39" t="s">
        <v>66</v>
      </c>
      <c r="G32" s="6">
        <f>+Table1[[#This Row],[2013]]</f>
        <v>15.7</v>
      </c>
      <c r="H32" s="6">
        <f>+Table1[[#This Row],[2014]]</f>
        <v>17.600000000000001</v>
      </c>
      <c r="I32" s="6">
        <f>+Table1[[#This Row],[2015]]</f>
        <v>21.9</v>
      </c>
      <c r="J32" s="6">
        <f>+Table1[[#This Row],[2016]]</f>
        <v>19.600000000000001</v>
      </c>
      <c r="K32" s="6">
        <f>+Table1[[#This Row],[2017]]</f>
        <v>23.7</v>
      </c>
      <c r="L32" s="159">
        <f>+Table1[[#This Row],[2018]]</f>
        <v>22.4</v>
      </c>
      <c r="M32" s="159">
        <f>+Table1[[#This Row],[2019]]</f>
        <v>21.8</v>
      </c>
      <c r="N32" s="124">
        <f>+Table1[[#This Row],[2020p]]</f>
        <v>17.100000000000001</v>
      </c>
    </row>
    <row r="33" spans="3:17" x14ac:dyDescent="0.25">
      <c r="C33" s="54">
        <v>29</v>
      </c>
      <c r="D33" s="126" t="s">
        <v>103</v>
      </c>
      <c r="E33" s="26" t="s">
        <v>109</v>
      </c>
      <c r="F33" s="39" t="s">
        <v>66</v>
      </c>
      <c r="G33" s="6">
        <f>+Table1[[#This Row],[2013]]</f>
        <v>13.2</v>
      </c>
      <c r="H33" s="6">
        <f>+Table1[[#This Row],[2014]]</f>
        <v>15.6</v>
      </c>
      <c r="I33" s="6">
        <f>+Table1[[#This Row],[2015]]</f>
        <v>18.8</v>
      </c>
      <c r="J33" s="6">
        <f>+Table1[[#This Row],[2016]]</f>
        <v>14.8</v>
      </c>
      <c r="K33" s="6">
        <f>+Table1[[#This Row],[2017]]</f>
        <v>17</v>
      </c>
      <c r="L33" s="159">
        <f>+Table1[[#This Row],[2018]]</f>
        <v>16.399999999999999</v>
      </c>
      <c r="M33" s="159">
        <f>+Table1[[#This Row],[2019]]</f>
        <v>16.5</v>
      </c>
      <c r="N33" s="124">
        <f>+Table1[[#This Row],[2020p]]</f>
        <v>17.600000000000001</v>
      </c>
    </row>
    <row r="34" spans="3:17" x14ac:dyDescent="0.25">
      <c r="C34" s="54">
        <v>30</v>
      </c>
      <c r="D34" s="65" t="s">
        <v>103</v>
      </c>
      <c r="E34" s="25" t="s">
        <v>110</v>
      </c>
      <c r="F34" s="38" t="s">
        <v>66</v>
      </c>
      <c r="G34" s="5">
        <f>+Table1[[#This Row],[2013]]</f>
        <v>13.6</v>
      </c>
      <c r="H34" s="5">
        <f>+Table1[[#This Row],[2014]]</f>
        <v>11.3</v>
      </c>
      <c r="I34" s="5">
        <f>+Table1[[#This Row],[2015]]</f>
        <v>13.2</v>
      </c>
      <c r="J34" s="5">
        <f>+Table1[[#This Row],[2016]]</f>
        <v>14.8</v>
      </c>
      <c r="K34" s="5">
        <f>+Table1[[#This Row],[2017]]</f>
        <v>14.1</v>
      </c>
      <c r="L34" s="118">
        <f>+Table1[[#This Row],[2018]]</f>
        <v>14.9</v>
      </c>
      <c r="M34" s="118">
        <f>+Table1[[#This Row],[2019]]</f>
        <v>14.4</v>
      </c>
      <c r="N34" s="151">
        <f>+Table1[[#This Row],[2020p]]</f>
        <v>15.1</v>
      </c>
    </row>
    <row r="35" spans="3:17" s="14" customFormat="1" ht="15" customHeight="1" x14ac:dyDescent="0.25">
      <c r="C35" s="54">
        <v>31</v>
      </c>
      <c r="D35" s="65" t="s">
        <v>103</v>
      </c>
      <c r="E35" s="26" t="s">
        <v>111</v>
      </c>
      <c r="F35" s="39" t="s">
        <v>66</v>
      </c>
      <c r="G35" s="6">
        <f>+Table1[[#This Row],[2013]]</f>
        <v>19.8</v>
      </c>
      <c r="H35" s="6">
        <f>+Table1[[#This Row],[2014]]</f>
        <v>13.2</v>
      </c>
      <c r="I35" s="6">
        <f>+Table1[[#This Row],[2015]]</f>
        <v>16.399999999999999</v>
      </c>
      <c r="J35" s="6">
        <f>+Table1[[#This Row],[2016]]</f>
        <v>13.7</v>
      </c>
      <c r="K35" s="6">
        <f>+Table1[[#This Row],[2017]]</f>
        <v>13</v>
      </c>
      <c r="L35" s="159">
        <f>+Table1[[#This Row],[2018]]</f>
        <v>15.1</v>
      </c>
      <c r="M35" s="159">
        <f>+Table1[[#This Row],[2019]]</f>
        <v>14.9</v>
      </c>
      <c r="N35" s="124">
        <f>+Table1[[#This Row],[2020p]]</f>
        <v>15</v>
      </c>
      <c r="O35" s="104"/>
      <c r="P35"/>
      <c r="Q35"/>
    </row>
    <row r="36" spans="3:17" x14ac:dyDescent="0.25">
      <c r="C36" s="54">
        <v>32</v>
      </c>
      <c r="D36" s="65" t="s">
        <v>103</v>
      </c>
      <c r="E36" s="26" t="s">
        <v>112</v>
      </c>
      <c r="F36" s="39" t="s">
        <v>66</v>
      </c>
      <c r="G36" s="6">
        <f>+Table1[[#This Row],[2013]]</f>
        <v>7.8</v>
      </c>
      <c r="H36" s="6">
        <f>+Table1[[#This Row],[2014]]</f>
        <v>9.6</v>
      </c>
      <c r="I36" s="6">
        <f>+Table1[[#This Row],[2015]]</f>
        <v>10.8</v>
      </c>
      <c r="J36" s="6">
        <f>+Table1[[#This Row],[2016]]</f>
        <v>15.7</v>
      </c>
      <c r="K36" s="6">
        <f>+Table1[[#This Row],[2017]]</f>
        <v>14.9</v>
      </c>
      <c r="L36" s="159">
        <f>+Table1[[#This Row],[2018]]</f>
        <v>14.8</v>
      </c>
      <c r="M36" s="159">
        <f>+Table1[[#This Row],[2019]]</f>
        <v>14</v>
      </c>
      <c r="N36" s="124">
        <f>+Table1[[#This Row],[2020p]]</f>
        <v>15.2</v>
      </c>
    </row>
    <row r="37" spans="3:17" ht="15.75" thickBot="1" x14ac:dyDescent="0.3">
      <c r="C37" s="54">
        <v>33</v>
      </c>
      <c r="D37" s="75" t="s">
        <v>103</v>
      </c>
      <c r="E37" s="27" t="s">
        <v>276</v>
      </c>
      <c r="F37" s="40" t="s">
        <v>66</v>
      </c>
      <c r="G37" s="7">
        <f>+Table1[[#This Row],[2013]]</f>
        <v>16.3</v>
      </c>
      <c r="H37" s="7">
        <f>+Table1[[#This Row],[2014]]</f>
        <v>13.4</v>
      </c>
      <c r="I37" s="7">
        <f>+Table1[[#This Row],[2015]]</f>
        <v>16.3</v>
      </c>
      <c r="J37" s="7">
        <f>+Table1[[#This Row],[2016]]</f>
        <v>17.600000000000001</v>
      </c>
      <c r="K37" s="7">
        <f>+Table1[[#This Row],[2017]]</f>
        <v>15</v>
      </c>
      <c r="L37" s="160">
        <f>+Table1[[#This Row],[2018]]</f>
        <v>14</v>
      </c>
      <c r="M37" s="160">
        <f>+Table1[[#This Row],[2019]]</f>
        <v>12.1</v>
      </c>
      <c r="N37" s="125">
        <f>+Table1[[#This Row],[2020p]]</f>
        <v>13</v>
      </c>
    </row>
    <row r="38" spans="3:17" x14ac:dyDescent="0.25">
      <c r="C38" s="54">
        <v>34</v>
      </c>
      <c r="D38" s="70" t="s">
        <v>103</v>
      </c>
      <c r="E38" s="24" t="s">
        <v>113</v>
      </c>
      <c r="F38" s="37" t="s">
        <v>66</v>
      </c>
      <c r="G38" s="8">
        <f>+Table1[[#This Row],[2013]]</f>
        <v>30.1</v>
      </c>
      <c r="H38" s="8">
        <f>+Table1[[#This Row],[2014]]</f>
        <v>29.2</v>
      </c>
      <c r="I38" s="8">
        <f>+Table1[[#This Row],[2015]]</f>
        <v>28.9</v>
      </c>
      <c r="J38" s="8">
        <f>+Table1[[#This Row],[2016]]</f>
        <v>28</v>
      </c>
      <c r="K38" s="8">
        <f>+Table1[[#This Row],[2017]]</f>
        <v>27.9</v>
      </c>
      <c r="L38" s="161">
        <f>+Table1[[#This Row],[2018]]</f>
        <v>27.9</v>
      </c>
      <c r="M38" s="161">
        <f>+Table1[[#This Row],[2019]]</f>
        <v>29.6</v>
      </c>
      <c r="N38" s="151">
        <f>+Table1[[#This Row],[2020p]]</f>
        <v>26.9</v>
      </c>
    </row>
    <row r="39" spans="3:17" x14ac:dyDescent="0.25">
      <c r="C39" s="54">
        <v>35</v>
      </c>
      <c r="D39" s="65" t="s">
        <v>103</v>
      </c>
      <c r="E39" s="26" t="s">
        <v>114</v>
      </c>
      <c r="F39" s="39" t="s">
        <v>66</v>
      </c>
      <c r="G39" s="6">
        <f>+Table1[[#This Row],[2013]]</f>
        <v>32.6</v>
      </c>
      <c r="H39" s="6">
        <f>+Table1[[#This Row],[2014]]</f>
        <v>24.1</v>
      </c>
      <c r="I39" s="6">
        <f>+Table1[[#This Row],[2015]]</f>
        <v>27.4</v>
      </c>
      <c r="J39" s="6">
        <f>+Table1[[#This Row],[2016]]</f>
        <v>25.8</v>
      </c>
      <c r="K39" s="6">
        <f>+Table1[[#This Row],[2017]]</f>
        <v>27.6</v>
      </c>
      <c r="L39" s="159">
        <f>+Table1[[#This Row],[2018]]</f>
        <v>30.4</v>
      </c>
      <c r="M39" s="159">
        <f>+Table1[[#This Row],[2019]]</f>
        <v>35.4</v>
      </c>
      <c r="N39" s="124">
        <f>+Table1[[#This Row],[2020p]]</f>
        <v>36.6</v>
      </c>
    </row>
    <row r="40" spans="3:17" x14ac:dyDescent="0.25">
      <c r="C40" s="54">
        <v>36</v>
      </c>
      <c r="D40" s="65" t="s">
        <v>103</v>
      </c>
      <c r="E40" s="26" t="s">
        <v>115</v>
      </c>
      <c r="F40" s="39" t="s">
        <v>66</v>
      </c>
      <c r="G40" s="6">
        <f>+Table1[[#This Row],[2013]]</f>
        <v>17.2</v>
      </c>
      <c r="H40" s="6">
        <f>+Table1[[#This Row],[2014]]</f>
        <v>16.399999999999999</v>
      </c>
      <c r="I40" s="6">
        <f>+Table1[[#This Row],[2015]]</f>
        <v>16.3</v>
      </c>
      <c r="J40" s="6">
        <f>+Table1[[#This Row],[2016]]</f>
        <v>17.3</v>
      </c>
      <c r="K40" s="6">
        <f>+Table1[[#This Row],[2017]]</f>
        <v>16.5</v>
      </c>
      <c r="L40" s="159">
        <f>+Table1[[#This Row],[2018]]</f>
        <v>17.5</v>
      </c>
      <c r="M40" s="159">
        <f>+Table1[[#This Row],[2019]]</f>
        <v>15.2</v>
      </c>
      <c r="N40" s="124">
        <f>+Table1[[#This Row],[2020p]]</f>
        <v>12.1</v>
      </c>
    </row>
    <row r="41" spans="3:17" x14ac:dyDescent="0.25">
      <c r="C41" s="54">
        <v>37</v>
      </c>
      <c r="D41" s="65" t="s">
        <v>103</v>
      </c>
      <c r="E41" s="26" t="s">
        <v>272</v>
      </c>
      <c r="F41" s="39" t="s">
        <v>66</v>
      </c>
      <c r="G41" s="6">
        <f>+Table1[[#This Row],[2013]]</f>
        <v>26.7</v>
      </c>
      <c r="H41" s="6">
        <f>+Table1[[#This Row],[2014]]</f>
        <v>23.3</v>
      </c>
      <c r="I41" s="6">
        <f>+Table1[[#This Row],[2015]]</f>
        <v>24</v>
      </c>
      <c r="J41" s="6">
        <f>+Table1[[#This Row],[2016]]</f>
        <v>22.2</v>
      </c>
      <c r="K41" s="6">
        <f>+Table1[[#This Row],[2017]]</f>
        <v>21.7</v>
      </c>
      <c r="L41" s="159">
        <f>+Table1[[#This Row],[2018]]</f>
        <v>21.4</v>
      </c>
      <c r="M41" s="159">
        <f>+Table1[[#This Row],[2019]]</f>
        <v>21.9</v>
      </c>
      <c r="N41" s="124">
        <f>+Table1[[#This Row],[2020p]]</f>
        <v>20.6</v>
      </c>
    </row>
    <row r="42" spans="3:17" x14ac:dyDescent="0.25">
      <c r="C42" s="54">
        <v>38</v>
      </c>
      <c r="D42" s="65" t="s">
        <v>103</v>
      </c>
      <c r="E42" s="26" t="s">
        <v>116</v>
      </c>
      <c r="F42" s="39" t="s">
        <v>66</v>
      </c>
      <c r="G42" s="6">
        <f>+Table1[[#This Row],[2013]]</f>
        <v>47.9</v>
      </c>
      <c r="H42" s="6">
        <f>+Table1[[#This Row],[2014]]</f>
        <v>45.5</v>
      </c>
      <c r="I42" s="6">
        <f>+Table1[[#This Row],[2015]]</f>
        <v>48.7</v>
      </c>
      <c r="J42" s="6">
        <f>+Table1[[#This Row],[2016]]</f>
        <v>44.2</v>
      </c>
      <c r="K42" s="6">
        <f>+Table1[[#This Row],[2017]]</f>
        <v>45.9</v>
      </c>
      <c r="L42" s="159">
        <f>+Table1[[#This Row],[2018]]</f>
        <v>46.1</v>
      </c>
      <c r="M42" s="159">
        <f>+Table1[[#This Row],[2019]]</f>
        <v>45</v>
      </c>
      <c r="N42" s="124">
        <f>+Table1[[#This Row],[2020p]]</f>
        <v>45.4</v>
      </c>
    </row>
    <row r="43" spans="3:17" x14ac:dyDescent="0.25">
      <c r="C43" s="54">
        <v>39</v>
      </c>
      <c r="D43" s="65" t="s">
        <v>103</v>
      </c>
      <c r="E43" s="26" t="s">
        <v>117</v>
      </c>
      <c r="F43" s="39" t="s">
        <v>66</v>
      </c>
      <c r="G43" s="162">
        <f>+Table1[[#This Row],[2013]]</f>
        <v>30</v>
      </c>
      <c r="H43" s="162">
        <f>+Table1[[#This Row],[2014]]</f>
        <v>29.4</v>
      </c>
      <c r="I43" s="162">
        <f>+Table1[[#This Row],[2015]]</f>
        <v>29</v>
      </c>
      <c r="J43" s="162">
        <f>+Table1[[#This Row],[2016]]</f>
        <v>28</v>
      </c>
      <c r="K43" s="162">
        <f>+Table1[[#This Row],[2017]]</f>
        <v>27.9</v>
      </c>
      <c r="L43" s="163">
        <f>+Table1[[#This Row],[2018]]</f>
        <v>27.8</v>
      </c>
      <c r="M43" s="163">
        <f>+Table1[[#This Row],[2019]]</f>
        <v>29.4</v>
      </c>
      <c r="N43" s="124">
        <f>+Table1[[#This Row],[2020p]]</f>
        <v>26.5</v>
      </c>
    </row>
    <row r="44" spans="3:17" ht="15.75" thickBot="1" x14ac:dyDescent="0.3">
      <c r="C44" s="54">
        <v>40</v>
      </c>
      <c r="D44" s="75" t="s">
        <v>103</v>
      </c>
      <c r="E44" s="27" t="s">
        <v>277</v>
      </c>
      <c r="F44" s="40" t="s">
        <v>66</v>
      </c>
      <c r="G44" s="7">
        <f>+Table1[[#This Row],[2013]]</f>
        <v>27.1</v>
      </c>
      <c r="H44" s="7">
        <f>+Table1[[#This Row],[2014]]</f>
        <v>28.1</v>
      </c>
      <c r="I44" s="7">
        <f>+Table1[[#This Row],[2015]]</f>
        <v>26.4</v>
      </c>
      <c r="J44" s="7">
        <f>+Table1[[#This Row],[2016]]</f>
        <v>25.9</v>
      </c>
      <c r="K44" s="7">
        <f>+Table1[[#This Row],[2017]]</f>
        <v>25.7</v>
      </c>
      <c r="L44" s="160">
        <f>+Table1[[#This Row],[2018]]</f>
        <v>25.5</v>
      </c>
      <c r="M44" s="160">
        <f>+Table1[[#This Row],[2019]]</f>
        <v>29.1</v>
      </c>
      <c r="N44" s="124">
        <f>+Table1[[#This Row],[2020p]]</f>
        <v>24.6</v>
      </c>
    </row>
    <row r="45" spans="3:17" x14ac:dyDescent="0.25">
      <c r="C45" s="54">
        <v>41</v>
      </c>
      <c r="D45" s="128" t="s">
        <v>164</v>
      </c>
      <c r="E45" s="87" t="s">
        <v>159</v>
      </c>
      <c r="F45" s="88" t="s">
        <v>66</v>
      </c>
      <c r="G45" s="164">
        <f>+Table1[[#This Row],[2013]]</f>
        <v>18.7</v>
      </c>
      <c r="H45" s="164">
        <f>+Table1[[#This Row],[2014]]</f>
        <v>18.7</v>
      </c>
      <c r="I45" s="164">
        <f>+Table1[[#This Row],[2015]]</f>
        <v>17.100000000000001</v>
      </c>
      <c r="J45" s="164">
        <f>+Table1[[#This Row],[2016]]</f>
        <v>16.8</v>
      </c>
      <c r="K45" s="164">
        <f>+Table1[[#This Row],[2017]]</f>
        <v>17.100000000000001</v>
      </c>
      <c r="L45" s="164">
        <f>+Table1[[#This Row],[2018]]</f>
        <v>14.4</v>
      </c>
      <c r="M45" s="164">
        <f>+Table1[[#This Row],[2019]]</f>
        <v>16.600000000000001</v>
      </c>
      <c r="N45" s="124">
        <f>+Table1[[#This Row],[2020p]]</f>
        <v>14.8</v>
      </c>
    </row>
    <row r="46" spans="3:17" x14ac:dyDescent="0.25">
      <c r="C46" s="54">
        <v>42</v>
      </c>
      <c r="D46" s="93" t="s">
        <v>164</v>
      </c>
      <c r="E46" s="32" t="s">
        <v>160</v>
      </c>
      <c r="F46" s="39" t="s">
        <v>66</v>
      </c>
      <c r="G46" s="165">
        <f>+Table1[[#This Row],[2013]]</f>
        <v>17.8</v>
      </c>
      <c r="H46" s="165">
        <f>+Table1[[#This Row],[2014]]</f>
        <v>16.2</v>
      </c>
      <c r="I46" s="165">
        <f>+Table1[[#This Row],[2015]]</f>
        <v>18.399999999999999</v>
      </c>
      <c r="J46" s="165">
        <f>+Table1[[#This Row],[2016]]</f>
        <v>19.8</v>
      </c>
      <c r="K46" s="165">
        <f>+Table1[[#This Row],[2017]]</f>
        <v>19.600000000000001</v>
      </c>
      <c r="L46" s="165">
        <f>+Table1[[#This Row],[2018]]</f>
        <v>23.2</v>
      </c>
      <c r="M46" s="165">
        <f>+Table1[[#This Row],[2019]]</f>
        <v>19.899999999999999</v>
      </c>
      <c r="N46" s="124">
        <f>+Table1[[#This Row],[2020p]]</f>
        <v>11.6</v>
      </c>
    </row>
    <row r="47" spans="3:17" ht="16.5" customHeight="1" thickBot="1" x14ac:dyDescent="0.3">
      <c r="C47" s="54">
        <v>43</v>
      </c>
      <c r="D47" s="94" t="s">
        <v>164</v>
      </c>
      <c r="E47" s="95" t="s">
        <v>161</v>
      </c>
      <c r="F47" s="40" t="s">
        <v>66</v>
      </c>
      <c r="G47" s="166">
        <f>+Table1[[#This Row],[2013]]</f>
        <v>41.8</v>
      </c>
      <c r="H47" s="166">
        <f>+Table1[[#This Row],[2014]]</f>
        <v>39.4</v>
      </c>
      <c r="I47" s="166">
        <f>+Table1[[#This Row],[2015]]</f>
        <v>41.4</v>
      </c>
      <c r="J47" s="166">
        <f>+Table1[[#This Row],[2016]]</f>
        <v>39.5</v>
      </c>
      <c r="K47" s="166">
        <f>+Table1[[#This Row],[2017]]</f>
        <v>37.9</v>
      </c>
      <c r="L47" s="167">
        <f>+Table1[[#This Row],[2018]]</f>
        <v>40</v>
      </c>
      <c r="M47" s="167">
        <f>+Table1[[#This Row],[2019]]</f>
        <v>41.2</v>
      </c>
      <c r="N47" s="125">
        <f>+Table1[[#This Row],[2020p]]</f>
        <v>44.5</v>
      </c>
    </row>
    <row r="48" spans="3:17" ht="16.5" customHeight="1" x14ac:dyDescent="0.25">
      <c r="C48" s="105">
        <v>44</v>
      </c>
      <c r="D48" s="128" t="s">
        <v>165</v>
      </c>
      <c r="E48" s="33" t="s">
        <v>162</v>
      </c>
      <c r="F48" s="43" t="s">
        <v>66</v>
      </c>
      <c r="G48" s="168">
        <f>+Table1[[#This Row],[2013]]</f>
        <v>19</v>
      </c>
      <c r="H48" s="164">
        <f>+Table1[[#This Row],[2014]]</f>
        <v>18.7</v>
      </c>
      <c r="I48" s="164">
        <f>+Table1[[#This Row],[2015]]</f>
        <v>17.8</v>
      </c>
      <c r="J48" s="164">
        <f>+Table1[[#This Row],[2016]]</f>
        <v>18.8</v>
      </c>
      <c r="K48" s="164">
        <f>+Table1[[#This Row],[2017]]</f>
        <v>17.5</v>
      </c>
      <c r="L48" s="164">
        <f>+Table1[[#This Row],[2018]]</f>
        <v>17.3</v>
      </c>
      <c r="M48" s="164">
        <f>+Table1[[#This Row],[2019]]</f>
        <v>17.899999999999999</v>
      </c>
      <c r="N48" s="124">
        <f>+Table1[[#This Row],[2020p]]</f>
        <v>16.899999999999999</v>
      </c>
    </row>
    <row r="49" spans="3:14" ht="16.5" customHeight="1" thickBot="1" x14ac:dyDescent="0.3">
      <c r="C49" s="105">
        <v>45</v>
      </c>
      <c r="D49" s="94" t="s">
        <v>165</v>
      </c>
      <c r="E49" s="129" t="s">
        <v>163</v>
      </c>
      <c r="F49" s="130" t="s">
        <v>66</v>
      </c>
      <c r="G49" s="166">
        <f>+Table1[[#This Row],[2013]]</f>
        <v>36.4</v>
      </c>
      <c r="H49" s="166">
        <f>+Table1[[#This Row],[2014]]</f>
        <v>33.799999999999997</v>
      </c>
      <c r="I49" s="166">
        <f>+Table1[[#This Row],[2015]]</f>
        <v>36.5</v>
      </c>
      <c r="J49" s="166">
        <f>+Table1[[#This Row],[2016]]</f>
        <v>33.5</v>
      </c>
      <c r="K49" s="166">
        <f>+Table1[[#This Row],[2017]]</f>
        <v>34.799999999999997</v>
      </c>
      <c r="L49" s="166">
        <f>+Table1[[#This Row],[2018]]</f>
        <v>35.6</v>
      </c>
      <c r="M49" s="166">
        <f>+Table1[[#This Row],[2019]]</f>
        <v>36.299999999999997</v>
      </c>
      <c r="N49" s="125">
        <f>+Table1[[#This Row],[2020p]]</f>
        <v>32.9</v>
      </c>
    </row>
    <row r="50" spans="3:14" ht="16.5" customHeight="1" x14ac:dyDescent="0.25">
      <c r="C50" s="105">
        <v>46</v>
      </c>
      <c r="D50" s="70" t="s">
        <v>156</v>
      </c>
      <c r="E50" s="72" t="s">
        <v>132</v>
      </c>
      <c r="F50" s="131" t="s">
        <v>66</v>
      </c>
      <c r="G50" s="119">
        <f>+Table1[[#This Row],[2013]]</f>
        <v>34.700000000000003</v>
      </c>
      <c r="H50" s="119">
        <f>+Table1[[#This Row],[2014]]</f>
        <v>31.8</v>
      </c>
      <c r="I50" s="119">
        <f>+Table1[[#This Row],[2015]]</f>
        <v>32.6</v>
      </c>
      <c r="J50" s="119">
        <f>+Table1[[#This Row],[2016]]</f>
        <v>30.9</v>
      </c>
      <c r="K50" s="119">
        <f>+Table1[[#This Row],[2017]]</f>
        <v>31.7</v>
      </c>
      <c r="L50" s="119">
        <f>+Table1[[#This Row],[2018]]</f>
        <v>32.4</v>
      </c>
      <c r="M50" s="119">
        <f>+Table1[[#This Row],[2019]]</f>
        <v>33.700000000000003</v>
      </c>
      <c r="N50" s="124">
        <f>+Table1[[#This Row],[2020p]]</f>
        <v>32.6</v>
      </c>
    </row>
    <row r="51" spans="3:14" ht="16.5" customHeight="1" x14ac:dyDescent="0.25">
      <c r="C51" s="105">
        <v>47</v>
      </c>
      <c r="D51" s="132" t="s">
        <v>156</v>
      </c>
      <c r="E51" s="106" t="s">
        <v>151</v>
      </c>
      <c r="F51" s="107" t="s">
        <v>66</v>
      </c>
      <c r="G51" s="120">
        <f>+Table1[[#This Row],[2013]]</f>
        <v>27.7</v>
      </c>
      <c r="H51" s="120">
        <f>+Table1[[#This Row],[2014]]</f>
        <v>30.8</v>
      </c>
      <c r="I51" s="120">
        <f>+Table1[[#This Row],[2015]]</f>
        <v>28</v>
      </c>
      <c r="J51" s="120">
        <f>+Table1[[#This Row],[2016]]</f>
        <v>29.6</v>
      </c>
      <c r="K51" s="120">
        <f>+Table1[[#This Row],[2017]]</f>
        <v>27.8</v>
      </c>
      <c r="L51" s="120">
        <f>+Table1[[#This Row],[2018]]</f>
        <v>25</v>
      </c>
      <c r="M51" s="120">
        <f>+Table1[[#This Row],[2019]]</f>
        <v>30.5</v>
      </c>
      <c r="N51" s="124">
        <f>+Table1[[#This Row],[2020p]]</f>
        <v>25.2</v>
      </c>
    </row>
    <row r="52" spans="3:14" ht="16.5" customHeight="1" x14ac:dyDescent="0.25">
      <c r="C52" s="105">
        <v>48</v>
      </c>
      <c r="D52" s="132" t="s">
        <v>156</v>
      </c>
      <c r="E52" s="106" t="s">
        <v>157</v>
      </c>
      <c r="F52" s="107" t="s">
        <v>66</v>
      </c>
      <c r="G52" s="120">
        <f>+Table1[[#This Row],[2013]]</f>
        <v>24.4</v>
      </c>
      <c r="H52" s="120">
        <f>+Table1[[#This Row],[2014]]</f>
        <v>23.3</v>
      </c>
      <c r="I52" s="120">
        <f>+Table1[[#This Row],[2015]]</f>
        <v>23.4</v>
      </c>
      <c r="J52" s="120">
        <f>+Table1[[#This Row],[2016]]</f>
        <v>22.6</v>
      </c>
      <c r="K52" s="120">
        <f>+Table1[[#This Row],[2017]]</f>
        <v>22.5</v>
      </c>
      <c r="L52" s="120">
        <f>+Table1[[#This Row],[2018]]</f>
        <v>22.4</v>
      </c>
      <c r="M52" s="120">
        <f>+Table1[[#This Row],[2019]]</f>
        <v>22.5</v>
      </c>
      <c r="N52" s="124">
        <f>+Table1[[#This Row],[2020p]]</f>
        <v>20.399999999999999</v>
      </c>
    </row>
    <row r="53" spans="3:14" ht="16.5" customHeight="1" x14ac:dyDescent="0.25">
      <c r="C53" s="105">
        <v>49</v>
      </c>
      <c r="D53" s="132" t="s">
        <v>156</v>
      </c>
      <c r="E53" s="106" t="s">
        <v>158</v>
      </c>
      <c r="F53" s="107" t="s">
        <v>66</v>
      </c>
      <c r="G53" s="120">
        <f>+Table1[[#This Row],[2013]]</f>
        <v>16</v>
      </c>
      <c r="H53" s="120">
        <f>+Table1[[#This Row],[2014]]</f>
        <v>16.3</v>
      </c>
      <c r="I53" s="120">
        <f>+Table1[[#This Row],[2015]]</f>
        <v>19.899999999999999</v>
      </c>
      <c r="J53" s="120">
        <f>+Table1[[#This Row],[2016]]</f>
        <v>20.3</v>
      </c>
      <c r="K53" s="120">
        <f>+Table1[[#This Row],[2017]]</f>
        <v>18.8</v>
      </c>
      <c r="L53" s="120">
        <f>+Table1[[#This Row],[2018]]</f>
        <v>18.600000000000001</v>
      </c>
      <c r="M53" s="120">
        <f>+Table1[[#This Row],[2019]]</f>
        <v>19</v>
      </c>
      <c r="N53" s="124">
        <f>+Table1[[#This Row],[2020p]]</f>
        <v>17.3</v>
      </c>
    </row>
    <row r="54" spans="3:14" ht="16.5" customHeight="1" x14ac:dyDescent="0.25">
      <c r="C54" s="54">
        <v>50</v>
      </c>
      <c r="D54" s="132" t="s">
        <v>156</v>
      </c>
      <c r="E54" s="106" t="s">
        <v>131</v>
      </c>
      <c r="F54" s="107" t="s">
        <v>66</v>
      </c>
      <c r="G54" s="120">
        <f>+Table1[[#This Row],[2013]]</f>
        <v>15.6</v>
      </c>
      <c r="H54" s="120">
        <f>+Table1[[#This Row],[2014]]</f>
        <v>13.1</v>
      </c>
      <c r="I54" s="120">
        <f>+Table1[[#This Row],[2015]]</f>
        <v>14.9</v>
      </c>
      <c r="J54" s="120">
        <f>+Table1[[#This Row],[2016]]</f>
        <v>16.100000000000001</v>
      </c>
      <c r="K54" s="120">
        <f>+Table1[[#This Row],[2017]]</f>
        <v>15.4</v>
      </c>
      <c r="L54" s="120">
        <f>+Table1[[#This Row],[2018]]</f>
        <v>15.3</v>
      </c>
      <c r="M54" s="120">
        <f>+Table1[[#This Row],[2019]]</f>
        <v>15.1</v>
      </c>
      <c r="N54" s="124">
        <f>+Table1[[#This Row],[2020p]]</f>
        <v>15.5</v>
      </c>
    </row>
    <row r="55" spans="3:14" ht="16.5" customHeight="1" x14ac:dyDescent="0.25">
      <c r="C55" s="54">
        <v>51</v>
      </c>
      <c r="D55" s="65" t="s">
        <v>156</v>
      </c>
      <c r="E55" s="29" t="s">
        <v>131</v>
      </c>
      <c r="F55" s="41" t="s">
        <v>96</v>
      </c>
      <c r="G55" s="120">
        <f>+Table1[[#This Row],[2013]]</f>
        <v>14.2</v>
      </c>
      <c r="H55" s="120">
        <f>+Table1[[#This Row],[2014]]</f>
        <v>11.3</v>
      </c>
      <c r="I55" s="120">
        <f>+Table1[[#This Row],[2015]]</f>
        <v>12.6</v>
      </c>
      <c r="J55" s="120">
        <f>+Table1[[#This Row],[2016]]</f>
        <v>15.4</v>
      </c>
      <c r="K55" s="120">
        <f>+Table1[[#This Row],[2017]]</f>
        <v>14.7</v>
      </c>
      <c r="L55" s="120">
        <f>+Table1[[#This Row],[2018]]</f>
        <v>15.1</v>
      </c>
      <c r="M55" s="120">
        <f>+Table1[[#This Row],[2019]]</f>
        <v>15.9</v>
      </c>
      <c r="N55" s="124">
        <f>+Table1[[#This Row],[2020p]]</f>
        <v>15.9</v>
      </c>
    </row>
    <row r="56" spans="3:14" ht="16.5" customHeight="1" x14ac:dyDescent="0.25">
      <c r="C56" s="54">
        <v>52</v>
      </c>
      <c r="D56" s="65" t="s">
        <v>156</v>
      </c>
      <c r="E56" s="29" t="s">
        <v>131</v>
      </c>
      <c r="F56" s="41" t="s">
        <v>97</v>
      </c>
      <c r="G56" s="120">
        <f>+Table1[[#This Row],[2013]]</f>
        <v>16.7</v>
      </c>
      <c r="H56" s="120">
        <f>+Table1[[#This Row],[2014]]</f>
        <v>14.4</v>
      </c>
      <c r="I56" s="120">
        <f>+Table1[[#This Row],[2015]]</f>
        <v>16.600000000000001</v>
      </c>
      <c r="J56" s="120">
        <f>+Table1[[#This Row],[2016]]</f>
        <v>16.5</v>
      </c>
      <c r="K56" s="120">
        <f>+Table1[[#This Row],[2017]]</f>
        <v>15.8</v>
      </c>
      <c r="L56" s="120">
        <f>+Table1[[#This Row],[2018]]</f>
        <v>15.5</v>
      </c>
      <c r="M56" s="120">
        <f>+Table1[[#This Row],[2019]]</f>
        <v>14.6</v>
      </c>
      <c r="N56" s="124">
        <f>+Table1[[#This Row],[2020p]]</f>
        <v>15.1</v>
      </c>
    </row>
    <row r="57" spans="3:14" ht="16.5" customHeight="1" x14ac:dyDescent="0.25">
      <c r="C57" s="54">
        <v>53</v>
      </c>
      <c r="D57" s="65" t="s">
        <v>156</v>
      </c>
      <c r="E57" s="29" t="s">
        <v>130</v>
      </c>
      <c r="F57" s="41" t="s">
        <v>66</v>
      </c>
      <c r="G57" s="120">
        <f>+Table1[[#This Row],[2013]]</f>
        <v>23.3</v>
      </c>
      <c r="H57" s="120">
        <f>+Table1[[#This Row],[2014]]</f>
        <v>23.2</v>
      </c>
      <c r="I57" s="120">
        <f>+Table1[[#This Row],[2015]]</f>
        <v>23.4</v>
      </c>
      <c r="J57" s="120">
        <f>+Table1[[#This Row],[2016]]</f>
        <v>23.2</v>
      </c>
      <c r="K57" s="120">
        <f>+Table1[[#This Row],[2017]]</f>
        <v>22.5</v>
      </c>
      <c r="L57" s="120">
        <f>+Table1[[#This Row],[2018]]</f>
        <v>22</v>
      </c>
      <c r="M57" s="120">
        <f>+Table1[[#This Row],[2019]]</f>
        <v>23</v>
      </c>
      <c r="N57" s="124">
        <f>+Table1[[#This Row],[2020p]]</f>
        <v>20.5</v>
      </c>
    </row>
    <row r="58" spans="3:14" ht="16.5" customHeight="1" x14ac:dyDescent="0.25">
      <c r="C58" s="54">
        <v>54</v>
      </c>
      <c r="D58" s="65" t="s">
        <v>156</v>
      </c>
      <c r="E58" s="29" t="s">
        <v>130</v>
      </c>
      <c r="F58" s="41" t="s">
        <v>96</v>
      </c>
      <c r="G58" s="148">
        <f>+Table1[[#This Row],[2013]]</f>
        <v>23.5</v>
      </c>
      <c r="H58" s="148">
        <f>+Table1[[#This Row],[2014]]</f>
        <v>23.6</v>
      </c>
      <c r="I58" s="148">
        <f>+Table1[[#This Row],[2015]]</f>
        <v>23.9</v>
      </c>
      <c r="J58" s="148">
        <f>+Table1[[#This Row],[2016]]</f>
        <v>23.3</v>
      </c>
      <c r="K58" s="148">
        <f>+Table1[[#This Row],[2017]]</f>
        <v>23.1</v>
      </c>
      <c r="L58" s="148">
        <f>+Table1[[#This Row],[2018]]</f>
        <v>22.4</v>
      </c>
      <c r="M58" s="148">
        <f>+Table1[[#This Row],[2019]]</f>
        <v>23.4</v>
      </c>
      <c r="N58" s="124">
        <f>+Table1[[#This Row],[2020p]]</f>
        <v>20.8</v>
      </c>
    </row>
    <row r="59" spans="3:14" ht="16.5" customHeight="1" thickBot="1" x14ac:dyDescent="0.3">
      <c r="C59" s="54">
        <v>55</v>
      </c>
      <c r="D59" s="75" t="s">
        <v>156</v>
      </c>
      <c r="E59" s="79" t="s">
        <v>130</v>
      </c>
      <c r="F59" s="74" t="s">
        <v>97</v>
      </c>
      <c r="G59" s="169">
        <f>+Table1[[#This Row],[2013]]</f>
        <v>23.1</v>
      </c>
      <c r="H59" s="169">
        <f>+Table1[[#This Row],[2014]]</f>
        <v>22.7</v>
      </c>
      <c r="I59" s="169">
        <f>+Table1[[#This Row],[2015]]</f>
        <v>22.9</v>
      </c>
      <c r="J59" s="170">
        <f>+Table1[[#This Row],[2016]]</f>
        <v>23</v>
      </c>
      <c r="K59" s="169">
        <f>+Table1[[#This Row],[2017]]</f>
        <v>21.9</v>
      </c>
      <c r="L59" s="169">
        <f>+Table1[[#This Row],[2018]]</f>
        <v>21.7</v>
      </c>
      <c r="M59" s="169">
        <f>+Table1[[#This Row],[2019]]</f>
        <v>22.6</v>
      </c>
      <c r="N59" s="125">
        <f>+Table1[[#This Row],[2020p]]</f>
        <v>20.2</v>
      </c>
    </row>
    <row r="60" spans="3:14" ht="16.5" customHeight="1" x14ac:dyDescent="0.25">
      <c r="C60" s="54">
        <v>56</v>
      </c>
      <c r="D60" s="21" t="s">
        <v>98</v>
      </c>
      <c r="E60" s="28" t="s">
        <v>99</v>
      </c>
      <c r="F60" s="127" t="s">
        <v>66</v>
      </c>
      <c r="G60" s="171">
        <f>+Table1[[#This Row],[2013]]</f>
        <v>15.2</v>
      </c>
      <c r="H60" s="172">
        <f>+Table1[[#This Row],[2014]]</f>
        <v>13.7</v>
      </c>
      <c r="I60" s="173">
        <f>+Table1[[#This Row],[2015]]</f>
        <v>16</v>
      </c>
      <c r="J60" s="172">
        <f>+Table1[[#This Row],[2016]]</f>
        <v>16.899999999999999</v>
      </c>
      <c r="K60" s="172">
        <f>+Table1[[#This Row],[2017]]</f>
        <v>16.3</v>
      </c>
      <c r="L60" s="172">
        <f>+Table1[[#This Row],[2018]]</f>
        <v>15.9</v>
      </c>
      <c r="M60" s="172">
        <f>+Table1[[#This Row],[2019]]</f>
        <v>15.8</v>
      </c>
      <c r="N60" s="124">
        <f>+Table1[[#This Row],[2020p]]</f>
        <v>15.2</v>
      </c>
    </row>
    <row r="61" spans="3:14" ht="16.5" customHeight="1" x14ac:dyDescent="0.25">
      <c r="C61" s="54">
        <v>57</v>
      </c>
      <c r="D61" s="20" t="s">
        <v>98</v>
      </c>
      <c r="E61" s="29" t="s">
        <v>99</v>
      </c>
      <c r="F61" s="41" t="s">
        <v>96</v>
      </c>
      <c r="G61" s="152">
        <f>+Table1[[#This Row],[2013]]</f>
        <v>14.1</v>
      </c>
      <c r="H61" s="121">
        <f>+Table1[[#This Row],[2014]]</f>
        <v>13</v>
      </c>
      <c r="I61" s="121">
        <f>+Table1[[#This Row],[2015]]</f>
        <v>15</v>
      </c>
      <c r="J61" s="148">
        <f>+Table1[[#This Row],[2016]]</f>
        <v>16.5</v>
      </c>
      <c r="K61" s="148">
        <f>+Table1[[#This Row],[2017]]</f>
        <v>15.9</v>
      </c>
      <c r="L61" s="148">
        <f>+Table1[[#This Row],[2018]]</f>
        <v>15.6</v>
      </c>
      <c r="M61" s="148">
        <f>+Table1[[#This Row],[2019]]</f>
        <v>16.899999999999999</v>
      </c>
      <c r="N61" s="124">
        <f>+Table1[[#This Row],[2020p]]</f>
        <v>15.6</v>
      </c>
    </row>
    <row r="62" spans="3:14" ht="16.5" customHeight="1" x14ac:dyDescent="0.25">
      <c r="C62" s="54">
        <v>58</v>
      </c>
      <c r="D62" s="20" t="s">
        <v>98</v>
      </c>
      <c r="E62" s="29" t="s">
        <v>99</v>
      </c>
      <c r="F62" s="41" t="s">
        <v>97</v>
      </c>
      <c r="G62" s="174">
        <f>+Table1[[#This Row],[2013]]</f>
        <v>16</v>
      </c>
      <c r="H62" s="148">
        <f>+Table1[[#This Row],[2014]]</f>
        <v>14.3</v>
      </c>
      <c r="I62" s="148">
        <f>+Table1[[#This Row],[2015]]</f>
        <v>16.8</v>
      </c>
      <c r="J62" s="148">
        <f>+Table1[[#This Row],[2016]]</f>
        <v>17.3</v>
      </c>
      <c r="K62" s="148">
        <f>+Table1[[#This Row],[2017]]</f>
        <v>16.600000000000001</v>
      </c>
      <c r="L62" s="148">
        <f>+Table1[[#This Row],[2018]]</f>
        <v>16.100000000000001</v>
      </c>
      <c r="M62" s="148">
        <f>+Table1[[#This Row],[2019]]</f>
        <v>14.9</v>
      </c>
      <c r="N62" s="124">
        <f>+Table1[[#This Row],[2020p]]</f>
        <v>14.8</v>
      </c>
    </row>
    <row r="63" spans="3:14" ht="16.5" customHeight="1" x14ac:dyDescent="0.25">
      <c r="C63" s="54">
        <v>59</v>
      </c>
      <c r="D63" s="20" t="s">
        <v>98</v>
      </c>
      <c r="E63" s="35" t="s">
        <v>100</v>
      </c>
      <c r="F63" s="41" t="s">
        <v>66</v>
      </c>
      <c r="G63" s="152">
        <f>+Table1[[#This Row],[2013]]</f>
        <v>14.4</v>
      </c>
      <c r="H63" s="148">
        <f>+Table1[[#This Row],[2014]]</f>
        <v>14.4</v>
      </c>
      <c r="I63" s="148">
        <f>+Table1[[#This Row],[2015]]</f>
        <v>11.9</v>
      </c>
      <c r="J63" s="148">
        <f>+Table1[[#This Row],[2016]]</f>
        <v>13.6</v>
      </c>
      <c r="K63" s="148">
        <f>+Table1[[#This Row],[2017]]</f>
        <v>12.3</v>
      </c>
      <c r="L63" s="148">
        <f>+Table1[[#This Row],[2018]]</f>
        <v>16.7</v>
      </c>
      <c r="M63" s="148">
        <f>+Table1[[#This Row],[2019]]</f>
        <v>15.8</v>
      </c>
      <c r="N63" s="124">
        <f>+Table1[[#This Row],[2020p]]</f>
        <v>15.1</v>
      </c>
    </row>
    <row r="64" spans="3:14" ht="16.5" customHeight="1" x14ac:dyDescent="0.25">
      <c r="C64" s="54">
        <v>60</v>
      </c>
      <c r="D64" s="20" t="s">
        <v>98</v>
      </c>
      <c r="E64" s="35" t="s">
        <v>100</v>
      </c>
      <c r="F64" s="41" t="s">
        <v>96</v>
      </c>
      <c r="G64" s="174">
        <f>+Table1[[#This Row],[2013]]</f>
        <v>12</v>
      </c>
      <c r="H64" s="148">
        <f>+Table1[[#This Row],[2014]]</f>
        <v>10.6</v>
      </c>
      <c r="I64" s="148">
        <f>+Table1[[#This Row],[2015]]</f>
        <v>9.1</v>
      </c>
      <c r="J64" s="148">
        <f>+Table1[[#This Row],[2016]]</f>
        <v>13.5</v>
      </c>
      <c r="K64" s="148">
        <f>+Table1[[#This Row],[2017]]</f>
        <v>10.4</v>
      </c>
      <c r="L64" s="148">
        <f>+Table1[[#This Row],[2018]]</f>
        <v>17.2</v>
      </c>
      <c r="M64" s="148">
        <f>+Table1[[#This Row],[2019]]</f>
        <v>14.8</v>
      </c>
      <c r="N64" s="124">
        <f>+Table1[[#This Row],[2020p]]</f>
        <v>15.9</v>
      </c>
    </row>
    <row r="65" spans="3:17" ht="16.5" customHeight="1" x14ac:dyDescent="0.25">
      <c r="C65" s="54">
        <v>61</v>
      </c>
      <c r="D65" s="20" t="s">
        <v>98</v>
      </c>
      <c r="E65" s="35" t="s">
        <v>100</v>
      </c>
      <c r="F65" s="41" t="s">
        <v>97</v>
      </c>
      <c r="G65" s="174">
        <f>+Table1[[#This Row],[2013]]</f>
        <v>16</v>
      </c>
      <c r="H65" s="148">
        <f>+Table1[[#This Row],[2014]]</f>
        <v>16.600000000000001</v>
      </c>
      <c r="I65" s="148">
        <f>+Table1[[#This Row],[2015]]</f>
        <v>13.6</v>
      </c>
      <c r="J65" s="148">
        <f>+Table1[[#This Row],[2016]]</f>
        <v>13.6</v>
      </c>
      <c r="K65" s="148">
        <f>+Table1[[#This Row],[2017]]</f>
        <v>13.3</v>
      </c>
      <c r="L65" s="148">
        <f>+Table1[[#This Row],[2018]]</f>
        <v>16.5</v>
      </c>
      <c r="M65" s="148">
        <f>+Table1[[#This Row],[2019]]</f>
        <v>16.399999999999999</v>
      </c>
      <c r="N65" s="124">
        <f>+Table1[[#This Row],[2020p]]</f>
        <v>14.7</v>
      </c>
      <c r="O65" s="99"/>
      <c r="P65" s="14"/>
      <c r="Q65" s="14"/>
    </row>
    <row r="66" spans="3:17" ht="16.5" customHeight="1" x14ac:dyDescent="0.25">
      <c r="C66" s="54">
        <v>62</v>
      </c>
      <c r="D66" s="20" t="s">
        <v>98</v>
      </c>
      <c r="E66" s="35" t="s">
        <v>101</v>
      </c>
      <c r="F66" s="41" t="s">
        <v>66</v>
      </c>
      <c r="G66" s="152">
        <f>+Table1[[#This Row],[2013]]</f>
        <v>27.2</v>
      </c>
      <c r="H66" s="148">
        <f>+Table1[[#This Row],[2014]]</f>
        <v>26.2</v>
      </c>
      <c r="I66" s="148">
        <f>+Table1[[#This Row],[2015]]</f>
        <v>26.4</v>
      </c>
      <c r="J66" s="148">
        <f>+Table1[[#This Row],[2016]]</f>
        <v>25.7</v>
      </c>
      <c r="K66" s="148">
        <f>+Table1[[#This Row],[2017]]</f>
        <v>25.5</v>
      </c>
      <c r="L66" s="148">
        <f>+Table1[[#This Row],[2018]]</f>
        <v>25.5</v>
      </c>
      <c r="M66" s="148">
        <f>+Table1[[#This Row],[2019]]</f>
        <v>26.5</v>
      </c>
      <c r="N66" s="124">
        <f>+Table1[[#This Row],[2020p]]</f>
        <v>24.3</v>
      </c>
      <c r="O66" s="99"/>
      <c r="P66" s="14"/>
      <c r="Q66" s="14"/>
    </row>
    <row r="67" spans="3:17" ht="16.5" customHeight="1" x14ac:dyDescent="0.25">
      <c r="C67" s="54">
        <v>63</v>
      </c>
      <c r="D67" s="20" t="s">
        <v>98</v>
      </c>
      <c r="E67" s="35" t="s">
        <v>101</v>
      </c>
      <c r="F67" s="41" t="s">
        <v>96</v>
      </c>
      <c r="G67" s="152">
        <f>+Table1[[#This Row],[2013]]</f>
        <v>26.8</v>
      </c>
      <c r="H67" s="148">
        <f>+Table1[[#This Row],[2014]]</f>
        <v>26.2</v>
      </c>
      <c r="I67" s="148">
        <f>+Table1[[#This Row],[2015]]</f>
        <v>26.2</v>
      </c>
      <c r="J67" s="148">
        <f>+Table1[[#This Row],[2016]]</f>
        <v>26.1</v>
      </c>
      <c r="K67" s="121">
        <f>+Table1[[#This Row],[2017]]</f>
        <v>26</v>
      </c>
      <c r="L67" s="148">
        <f>+Table1[[#This Row],[2018]]</f>
        <v>25.7</v>
      </c>
      <c r="M67" s="148">
        <f>+Table1[[#This Row],[2019]]</f>
        <v>26.5</v>
      </c>
      <c r="N67" s="124">
        <f>+Table1[[#This Row],[2020p]]</f>
        <v>24.5</v>
      </c>
      <c r="O67" s="99"/>
      <c r="P67" s="14"/>
      <c r="Q67" s="14"/>
    </row>
    <row r="68" spans="3:17" ht="16.5" customHeight="1" x14ac:dyDescent="0.25">
      <c r="C68" s="54">
        <v>64</v>
      </c>
      <c r="D68" s="20" t="s">
        <v>98</v>
      </c>
      <c r="E68" s="35" t="s">
        <v>101</v>
      </c>
      <c r="F68" s="41" t="s">
        <v>97</v>
      </c>
      <c r="G68" s="152">
        <f>+Table1[[#This Row],[2013]]</f>
        <v>27.6</v>
      </c>
      <c r="H68" s="148">
        <f>+Table1[[#This Row],[2014]]</f>
        <v>26.1</v>
      </c>
      <c r="I68" s="148">
        <f>+Table1[[#This Row],[2015]]</f>
        <v>26.5</v>
      </c>
      <c r="J68" s="148">
        <f>+Table1[[#This Row],[2016]]</f>
        <v>25.2</v>
      </c>
      <c r="K68" s="148">
        <f>+Table1[[#This Row],[2017]]</f>
        <v>24.9</v>
      </c>
      <c r="L68" s="148">
        <f>+Table1[[#This Row],[2018]]</f>
        <v>25.3</v>
      </c>
      <c r="M68" s="148">
        <f>+Table1[[#This Row],[2019]]</f>
        <v>26.5</v>
      </c>
      <c r="N68" s="124">
        <f>+Table1[[#This Row],[2020p]]</f>
        <v>24.1</v>
      </c>
    </row>
    <row r="69" spans="3:17" s="14" customFormat="1" x14ac:dyDescent="0.25">
      <c r="C69" s="54">
        <v>65</v>
      </c>
      <c r="D69" s="20" t="s">
        <v>98</v>
      </c>
      <c r="E69" s="35" t="s">
        <v>102</v>
      </c>
      <c r="F69" s="41" t="s">
        <v>66</v>
      </c>
      <c r="G69" s="152">
        <f>+Table1[[#This Row],[2013]]</f>
        <v>25.7</v>
      </c>
      <c r="H69" s="148">
        <f>+Table1[[#This Row],[2014]]</f>
        <v>24.6</v>
      </c>
      <c r="I69" s="148">
        <f>+Table1[[#This Row],[2015]]</f>
        <v>25.1</v>
      </c>
      <c r="J69" s="148">
        <f>+Table1[[#This Row],[2016]]</f>
        <v>24.6</v>
      </c>
      <c r="K69" s="148">
        <f>+Table1[[#This Row],[2017]]</f>
        <v>24.4</v>
      </c>
      <c r="L69" s="148">
        <f>+Table1[[#This Row],[2018]]</f>
        <v>24.1</v>
      </c>
      <c r="M69" s="148">
        <f>+Table1[[#This Row],[2019]]</f>
        <v>24.9</v>
      </c>
      <c r="N69" s="124">
        <f>+Table1[[#This Row],[2020p]]</f>
        <v>23</v>
      </c>
      <c r="O69" s="104"/>
      <c r="P69"/>
      <c r="Q69"/>
    </row>
    <row r="70" spans="3:17" s="14" customFormat="1" x14ac:dyDescent="0.25">
      <c r="C70" s="54">
        <v>66</v>
      </c>
      <c r="D70" s="20" t="s">
        <v>98</v>
      </c>
      <c r="E70" s="35" t="s">
        <v>102</v>
      </c>
      <c r="F70" s="41" t="s">
        <v>96</v>
      </c>
      <c r="G70" s="152">
        <f>+Table1[[#This Row],[2013]]</f>
        <v>25.4</v>
      </c>
      <c r="H70" s="148">
        <f>+Table1[[#This Row],[2014]]</f>
        <v>24.8</v>
      </c>
      <c r="I70" s="121">
        <f>+Table1[[#This Row],[2015]]</f>
        <v>25</v>
      </c>
      <c r="J70" s="121">
        <f>+Table1[[#This Row],[2016]]</f>
        <v>25</v>
      </c>
      <c r="K70" s="148">
        <f>+Table1[[#This Row],[2017]]</f>
        <v>24.9</v>
      </c>
      <c r="L70" s="148">
        <f>+Table1[[#This Row],[2018]]</f>
        <v>24.4</v>
      </c>
      <c r="M70" s="148">
        <f>+Table1[[#This Row],[2019]]</f>
        <v>25.3</v>
      </c>
      <c r="N70" s="124">
        <f>+Table1[[#This Row],[2020p]]</f>
        <v>23.3</v>
      </c>
      <c r="O70" s="104"/>
      <c r="P70"/>
      <c r="Q70"/>
    </row>
    <row r="71" spans="3:17" s="14" customFormat="1" ht="15.75" thickBot="1" x14ac:dyDescent="0.3">
      <c r="C71" s="54">
        <v>67</v>
      </c>
      <c r="D71" s="75" t="s">
        <v>98</v>
      </c>
      <c r="E71" s="73" t="s">
        <v>102</v>
      </c>
      <c r="F71" s="74" t="s">
        <v>97</v>
      </c>
      <c r="G71" s="175">
        <f>+Table1[[#This Row],[2013]]</f>
        <v>26</v>
      </c>
      <c r="H71" s="154">
        <f>+Table1[[#This Row],[2014]]</f>
        <v>24.4</v>
      </c>
      <c r="I71" s="154">
        <f>+Table1[[#This Row],[2015]]</f>
        <v>25.2</v>
      </c>
      <c r="J71" s="154">
        <f>+Table1[[#This Row],[2016]]</f>
        <v>24.3</v>
      </c>
      <c r="K71" s="154">
        <f>+Table1[[#This Row],[2017]]</f>
        <v>23.9</v>
      </c>
      <c r="L71" s="154">
        <f>+Table1[[#This Row],[2018]]</f>
        <v>23.9</v>
      </c>
      <c r="M71" s="154">
        <f>+Table1[[#This Row],[2019]]</f>
        <v>24.5</v>
      </c>
      <c r="N71" s="125">
        <f>+Table1[[#This Row],[2020p]]</f>
        <v>22.7</v>
      </c>
      <c r="O71" s="104"/>
      <c r="P71"/>
      <c r="Q71"/>
    </row>
    <row r="72" spans="3:17" ht="36" x14ac:dyDescent="0.25">
      <c r="C72" s="54">
        <v>68</v>
      </c>
      <c r="D72" s="83" t="s">
        <v>174</v>
      </c>
      <c r="E72" s="28" t="s">
        <v>239</v>
      </c>
      <c r="F72" s="127" t="s">
        <v>66</v>
      </c>
      <c r="G72" s="119">
        <f>+Table1[[#This Row],[2013]]</f>
        <v>36.6</v>
      </c>
      <c r="H72" s="119">
        <f>+Table1[[#This Row],[2014]]</f>
        <v>36.1</v>
      </c>
      <c r="I72" s="119">
        <f>+Table1[[#This Row],[2015]]</f>
        <v>35.700000000000003</v>
      </c>
      <c r="J72" s="119">
        <f>+Table1[[#This Row],[2016]]</f>
        <v>37.700000000000003</v>
      </c>
      <c r="K72" s="119">
        <f>+Table1[[#This Row],[2017]]</f>
        <v>36.200000000000003</v>
      </c>
      <c r="L72" s="119">
        <f>+Table1[[#This Row],[2018]]</f>
        <v>41.4</v>
      </c>
      <c r="M72" s="119">
        <f>+Table1[[#This Row],[2019]]</f>
        <v>38.700000000000003</v>
      </c>
      <c r="N72" s="124">
        <f>+Table1[[#This Row],[2020p]]</f>
        <v>37.9</v>
      </c>
    </row>
    <row r="73" spans="3:17" ht="36" x14ac:dyDescent="0.25">
      <c r="C73" s="54">
        <v>69</v>
      </c>
      <c r="D73" s="19" t="s">
        <v>174</v>
      </c>
      <c r="E73" s="29" t="s">
        <v>240</v>
      </c>
      <c r="F73" s="41" t="s">
        <v>66</v>
      </c>
      <c r="G73" s="120">
        <f>+Table1[[#This Row],[2013]]</f>
        <v>21.1</v>
      </c>
      <c r="H73" s="120">
        <f>+Table1[[#This Row],[2014]]</f>
        <v>21.5</v>
      </c>
      <c r="I73" s="120">
        <f>+Table1[[#This Row],[2015]]</f>
        <v>22.3</v>
      </c>
      <c r="J73" s="120">
        <f>+Table1[[#This Row],[2016]]</f>
        <v>21.7</v>
      </c>
      <c r="K73" s="120">
        <f>+Table1[[#This Row],[2017]]</f>
        <v>20.8</v>
      </c>
      <c r="L73" s="120">
        <f>+Table1[[#This Row],[2018]]</f>
        <v>19.100000000000001</v>
      </c>
      <c r="M73" s="120">
        <f>+Table1[[#This Row],[2019]]</f>
        <v>19.600000000000001</v>
      </c>
      <c r="N73" s="124">
        <f>+Table1[[#This Row],[2020p]]</f>
        <v>18</v>
      </c>
    </row>
    <row r="74" spans="3:17" ht="36.75" thickBot="1" x14ac:dyDescent="0.3">
      <c r="C74" s="54">
        <v>70</v>
      </c>
      <c r="D74" s="89" t="s">
        <v>174</v>
      </c>
      <c r="E74" s="79" t="s">
        <v>241</v>
      </c>
      <c r="F74" s="74" t="s">
        <v>66</v>
      </c>
      <c r="G74" s="147">
        <f>+Table1[[#This Row],[2013]]</f>
        <v>6</v>
      </c>
      <c r="H74" s="147">
        <f>+Table1[[#This Row],[2014]]</f>
        <v>6.1</v>
      </c>
      <c r="I74" s="147">
        <f>+Table1[[#This Row],[2015]]</f>
        <v>7.6</v>
      </c>
      <c r="J74" s="147">
        <f>+Table1[[#This Row],[2016]]</f>
        <v>7</v>
      </c>
      <c r="K74" s="147">
        <f>+Table1[[#This Row],[2017]]</f>
        <v>6.8</v>
      </c>
      <c r="L74" s="147">
        <f>+Table1[[#This Row],[2018]]</f>
        <v>7.3</v>
      </c>
      <c r="M74" s="147">
        <f>+Table1[[#This Row],[2019]]</f>
        <v>8.1</v>
      </c>
      <c r="N74" s="125">
        <f>+Table1[[#This Row],[2020p]]</f>
        <v>6.1</v>
      </c>
    </row>
    <row r="75" spans="3:17" ht="24.75" x14ac:dyDescent="0.25">
      <c r="C75" s="54">
        <v>71</v>
      </c>
      <c r="D75" s="21" t="s">
        <v>118</v>
      </c>
      <c r="E75" s="96" t="s">
        <v>120</v>
      </c>
      <c r="F75" s="78" t="s">
        <v>66</v>
      </c>
      <c r="G75" s="176">
        <f>+Table1[[#This Row],[2013]]</f>
        <v>5.5</v>
      </c>
      <c r="H75" s="176">
        <f>+Table1[[#This Row],[2014]]</f>
        <v>7.2</v>
      </c>
      <c r="I75" s="176">
        <f>+Table1[[#This Row],[2015]]</f>
        <v>6.1</v>
      </c>
      <c r="J75" s="176">
        <f>+Table1[[#This Row],[2016]]</f>
        <v>6.6</v>
      </c>
      <c r="K75" s="176">
        <f>+Table1[[#This Row],[2017]]</f>
        <v>5.9</v>
      </c>
      <c r="L75" s="176">
        <f>+Table1[[#This Row],[2018]]</f>
        <v>6.1</v>
      </c>
      <c r="M75" s="184">
        <f>+Table1[[#This Row],[2019]]</f>
        <v>7</v>
      </c>
      <c r="N75" s="124">
        <f>+Table1[[#This Row],[2020p]]</f>
        <v>7</v>
      </c>
    </row>
    <row r="76" spans="3:17" ht="24.75" x14ac:dyDescent="0.25">
      <c r="C76" s="54">
        <v>72</v>
      </c>
      <c r="D76" s="20" t="s">
        <v>118</v>
      </c>
      <c r="E76" s="13" t="s">
        <v>120</v>
      </c>
      <c r="F76" s="16" t="s">
        <v>96</v>
      </c>
      <c r="G76" s="148">
        <f>+Table1[[#This Row],[2013]]</f>
        <v>6.4</v>
      </c>
      <c r="H76" s="148">
        <f>+Table1[[#This Row],[2014]]</f>
        <v>8.6999999999999993</v>
      </c>
      <c r="I76" s="148">
        <f>+Table1[[#This Row],[2015]]</f>
        <v>7.9</v>
      </c>
      <c r="J76" s="148">
        <f>+Table1[[#This Row],[2016]]</f>
        <v>8.6</v>
      </c>
      <c r="K76" s="148">
        <f>+Table1[[#This Row],[2017]]</f>
        <v>6.5</v>
      </c>
      <c r="L76" s="148">
        <f>+Table1[[#This Row],[2018]]</f>
        <v>7.8</v>
      </c>
      <c r="M76" s="148">
        <f>+Table1[[#This Row],[2019]]</f>
        <v>9.5</v>
      </c>
      <c r="N76" s="124">
        <f>+Table1[[#This Row],[2020p]]</f>
        <v>9.1</v>
      </c>
    </row>
    <row r="77" spans="3:17" ht="24.75" x14ac:dyDescent="0.25">
      <c r="C77" s="54">
        <v>73</v>
      </c>
      <c r="D77" s="20" t="s">
        <v>118</v>
      </c>
      <c r="E77" s="13" t="s">
        <v>120</v>
      </c>
      <c r="F77" s="16" t="s">
        <v>97</v>
      </c>
      <c r="G77" s="148">
        <f>+Table1[[#This Row],[2013]]</f>
        <v>4.2</v>
      </c>
      <c r="H77" s="148">
        <f>+Table1[[#This Row],[2014]]</f>
        <v>5.6</v>
      </c>
      <c r="I77" s="121">
        <f>+Table1[[#This Row],[2015]]</f>
        <v>4</v>
      </c>
      <c r="J77" s="148">
        <f>+Table1[[#This Row],[2016]]</f>
        <v>4.3</v>
      </c>
      <c r="K77" s="121">
        <f>+Table1[[#This Row],[2017]]</f>
        <v>5</v>
      </c>
      <c r="L77" s="148">
        <f>+Table1[[#This Row],[2018]]</f>
        <v>4.2</v>
      </c>
      <c r="M77" s="148">
        <f>+Table1[[#This Row],[2019]]</f>
        <v>3.9</v>
      </c>
      <c r="N77" s="124">
        <f>+Table1[[#This Row],[2020p]]</f>
        <v>4.5</v>
      </c>
    </row>
    <row r="78" spans="3:17" ht="24.75" x14ac:dyDescent="0.25">
      <c r="C78" s="54">
        <v>74</v>
      </c>
      <c r="D78" s="20" t="s">
        <v>118</v>
      </c>
      <c r="E78" s="22" t="s">
        <v>119</v>
      </c>
      <c r="F78" s="16" t="s">
        <v>66</v>
      </c>
      <c r="G78" s="120">
        <f>+Table1[[#This Row],[2013]]</f>
        <v>10.9</v>
      </c>
      <c r="H78" s="120">
        <f>+Table1[[#This Row],[2014]]</f>
        <v>12.1</v>
      </c>
      <c r="I78" s="120">
        <f>+Table1[[#This Row],[2015]]</f>
        <v>18.899999999999999</v>
      </c>
      <c r="J78" s="120">
        <f>+Table1[[#This Row],[2016]]</f>
        <v>16</v>
      </c>
      <c r="K78" s="120">
        <f>+Table1[[#This Row],[2017]]</f>
        <v>19.8</v>
      </c>
      <c r="L78" s="120">
        <f>+Table1[[#This Row],[2018]]</f>
        <v>16.399999999999999</v>
      </c>
      <c r="M78" s="120">
        <f>+Table1[[#This Row],[2019]]</f>
        <v>19.899999999999999</v>
      </c>
      <c r="N78" s="124">
        <f>+Table1[[#This Row],[2020p]]</f>
        <v>22.7</v>
      </c>
    </row>
    <row r="79" spans="3:17" ht="24.75" x14ac:dyDescent="0.25">
      <c r="C79" s="54">
        <v>75</v>
      </c>
      <c r="D79" s="20" t="s">
        <v>118</v>
      </c>
      <c r="E79" s="22" t="s">
        <v>119</v>
      </c>
      <c r="F79" s="16" t="s">
        <v>96</v>
      </c>
      <c r="G79" s="152">
        <f>+Table1[[#This Row],[2013]]</f>
        <v>12.4</v>
      </c>
      <c r="H79" s="148">
        <f>+Table1[[#This Row],[2014]]</f>
        <v>13.6</v>
      </c>
      <c r="I79" s="148">
        <f>+Table1[[#This Row],[2015]]</f>
        <v>19.7</v>
      </c>
      <c r="J79" s="148">
        <f>+Table1[[#This Row],[2016]]</f>
        <v>18.100000000000001</v>
      </c>
      <c r="K79" s="148">
        <f>+Table1[[#This Row],[2017]]</f>
        <v>20.5</v>
      </c>
      <c r="L79" s="148">
        <f>+Table1[[#This Row],[2018]]</f>
        <v>17.5</v>
      </c>
      <c r="M79" s="148">
        <f>+Table1[[#This Row],[2019]]</f>
        <v>20.399999999999999</v>
      </c>
      <c r="N79" s="124">
        <f>+Table1[[#This Row],[2020p]]</f>
        <v>21.9</v>
      </c>
    </row>
    <row r="80" spans="3:17" ht="24.75" x14ac:dyDescent="0.25">
      <c r="C80" s="54">
        <v>76</v>
      </c>
      <c r="D80" s="20" t="s">
        <v>118</v>
      </c>
      <c r="E80" s="22" t="s">
        <v>119</v>
      </c>
      <c r="F80" s="16" t="s">
        <v>97</v>
      </c>
      <c r="G80" s="152">
        <f>+Table1[[#This Row],[2013]]</f>
        <v>6.4</v>
      </c>
      <c r="H80" s="148">
        <f>+Table1[[#This Row],[2014]]</f>
        <v>7.5</v>
      </c>
      <c r="I80" s="148">
        <f>+Table1[[#This Row],[2015]]</f>
        <v>17.2</v>
      </c>
      <c r="J80" s="148">
        <f>+Table1[[#This Row],[2016]]</f>
        <v>9.6999999999999993</v>
      </c>
      <c r="K80" s="148">
        <f>+Table1[[#This Row],[2017]]</f>
        <v>17.7</v>
      </c>
      <c r="L80" s="148">
        <f>+Table1[[#This Row],[2018]]</f>
        <v>12.7</v>
      </c>
      <c r="M80" s="148">
        <f>+Table1[[#This Row],[2019]]</f>
        <v>18.5</v>
      </c>
      <c r="N80" s="124">
        <f>+Table1[[#This Row],[2020p]]</f>
        <v>24.8</v>
      </c>
    </row>
    <row r="81" spans="3:17" ht="24.75" x14ac:dyDescent="0.25">
      <c r="C81" s="54">
        <v>77</v>
      </c>
      <c r="D81" s="20" t="s">
        <v>118</v>
      </c>
      <c r="E81" s="13" t="s">
        <v>121</v>
      </c>
      <c r="F81" s="17" t="s">
        <v>66</v>
      </c>
      <c r="G81" s="120">
        <f>+Table1[[#This Row],[2013]]</f>
        <v>49</v>
      </c>
      <c r="H81" s="120">
        <f>+Table1[[#This Row],[2014]]</f>
        <v>43.7</v>
      </c>
      <c r="I81" s="120">
        <f>+Table1[[#This Row],[2015]]</f>
        <v>44</v>
      </c>
      <c r="J81" s="120">
        <f>+Table1[[#This Row],[2016]]</f>
        <v>42.2</v>
      </c>
      <c r="K81" s="120">
        <f>+Table1[[#This Row],[2017]]</f>
        <v>44.8</v>
      </c>
      <c r="L81" s="120">
        <f>+Table1[[#This Row],[2018]]</f>
        <v>47.5</v>
      </c>
      <c r="M81" s="120">
        <f>+Table1[[#This Row],[2019]]</f>
        <v>45.5</v>
      </c>
      <c r="N81" s="124">
        <f>+Table1[[#This Row],[2020p]]</f>
        <v>42.8</v>
      </c>
    </row>
    <row r="82" spans="3:17" ht="24.75" x14ac:dyDescent="0.25">
      <c r="C82" s="54">
        <v>78</v>
      </c>
      <c r="D82" s="20" t="s">
        <v>118</v>
      </c>
      <c r="E82" s="13" t="s">
        <v>121</v>
      </c>
      <c r="F82" s="17" t="s">
        <v>96</v>
      </c>
      <c r="G82" s="152">
        <f>+Table1[[#This Row],[2013]]</f>
        <v>52.7</v>
      </c>
      <c r="H82" s="148">
        <f>+Table1[[#This Row],[2014]]</f>
        <v>47.5</v>
      </c>
      <c r="I82" s="177">
        <f>+Table1[[#This Row],[2015]]</f>
        <v>47</v>
      </c>
      <c r="J82" s="148">
        <f>+Table1[[#This Row],[2016]]</f>
        <v>45.4</v>
      </c>
      <c r="K82" s="148">
        <f>+Table1[[#This Row],[2017]]</f>
        <v>47.9</v>
      </c>
      <c r="L82" s="148">
        <f>+Table1[[#This Row],[2018]]</f>
        <v>50.4</v>
      </c>
      <c r="M82" s="148">
        <f>+Table1[[#This Row],[2019]]</f>
        <v>49.8</v>
      </c>
      <c r="N82" s="124">
        <f>+Table1[[#This Row],[2020p]]</f>
        <v>46.8</v>
      </c>
    </row>
    <row r="83" spans="3:17" ht="24.75" x14ac:dyDescent="0.25">
      <c r="C83" s="54">
        <v>79</v>
      </c>
      <c r="D83" s="20" t="s">
        <v>118</v>
      </c>
      <c r="E83" s="13" t="s">
        <v>121</v>
      </c>
      <c r="F83" s="17" t="s">
        <v>97</v>
      </c>
      <c r="G83" s="152">
        <f>+Table1[[#This Row],[2013]]</f>
        <v>44.8</v>
      </c>
      <c r="H83" s="148">
        <f>+Table1[[#This Row],[2014]]</f>
        <v>38.5</v>
      </c>
      <c r="I83" s="148">
        <f>+Table1[[#This Row],[2015]]</f>
        <v>40.200000000000003</v>
      </c>
      <c r="J83" s="148">
        <f>+Table1[[#This Row],[2016]]</f>
        <v>38.200000000000003</v>
      </c>
      <c r="K83" s="148">
        <f>+Table1[[#This Row],[2017]]</f>
        <v>39.6</v>
      </c>
      <c r="L83" s="148">
        <f>+Table1[[#This Row],[2018]]</f>
        <v>43.4</v>
      </c>
      <c r="M83" s="148">
        <f>+Table1[[#This Row],[2019]]</f>
        <v>40.9</v>
      </c>
      <c r="N83" s="124">
        <f>+Table1[[#This Row],[2020p]]</f>
        <v>38.299999999999997</v>
      </c>
    </row>
    <row r="84" spans="3:17" ht="24.75" x14ac:dyDescent="0.25">
      <c r="C84" s="54">
        <v>80</v>
      </c>
      <c r="D84" s="20" t="s">
        <v>118</v>
      </c>
      <c r="E84" s="13" t="s">
        <v>122</v>
      </c>
      <c r="F84" s="17" t="s">
        <v>66</v>
      </c>
      <c r="G84" s="120">
        <f>+Table1[[#This Row],[2013]]</f>
        <v>12.1</v>
      </c>
      <c r="H84" s="120">
        <f>+Table1[[#This Row],[2014]]</f>
        <v>12.9</v>
      </c>
      <c r="I84" s="120">
        <f>+Table1[[#This Row],[2015]]</f>
        <v>13.4</v>
      </c>
      <c r="J84" s="120">
        <f>+Table1[[#This Row],[2016]]</f>
        <v>15.1</v>
      </c>
      <c r="K84" s="120">
        <f>+Table1[[#This Row],[2017]]</f>
        <v>13.6</v>
      </c>
      <c r="L84" s="120">
        <f>+Table1[[#This Row],[2018]]</f>
        <v>11.7</v>
      </c>
      <c r="M84" s="120">
        <f>+Table1[[#This Row],[2019]]</f>
        <v>11.4</v>
      </c>
      <c r="N84" s="124">
        <f>+Table1[[#This Row],[2020p]]</f>
        <v>12.2</v>
      </c>
    </row>
    <row r="85" spans="3:17" ht="24.75" x14ac:dyDescent="0.25">
      <c r="C85" s="54">
        <v>81</v>
      </c>
      <c r="D85" s="20" t="s">
        <v>118</v>
      </c>
      <c r="E85" s="13" t="s">
        <v>122</v>
      </c>
      <c r="F85" s="17" t="s">
        <v>96</v>
      </c>
      <c r="G85" s="152">
        <f>+Table1[[#This Row],[2013]]</f>
        <v>12.6</v>
      </c>
      <c r="H85" s="148">
        <f>+Table1[[#This Row],[2014]]</f>
        <v>12.4</v>
      </c>
      <c r="I85" s="148">
        <f>+Table1[[#This Row],[2015]]</f>
        <v>14.2</v>
      </c>
      <c r="J85" s="148">
        <f>+Table1[[#This Row],[2016]]</f>
        <v>16.399999999999999</v>
      </c>
      <c r="K85" s="148">
        <f>+Table1[[#This Row],[2017]]</f>
        <v>14.5</v>
      </c>
      <c r="L85" s="148">
        <f>+Table1[[#This Row],[2018]]</f>
        <v>12.3</v>
      </c>
      <c r="M85" s="148">
        <f>+Table1[[#This Row],[2019]]</f>
        <v>13.8</v>
      </c>
      <c r="N85" s="124">
        <f>+Table1[[#This Row],[2020p]]</f>
        <v>13.3</v>
      </c>
    </row>
    <row r="86" spans="3:17" ht="24.75" x14ac:dyDescent="0.25">
      <c r="C86" s="54">
        <v>82</v>
      </c>
      <c r="D86" s="20" t="s">
        <v>118</v>
      </c>
      <c r="E86" s="13" t="s">
        <v>122</v>
      </c>
      <c r="F86" s="17" t="s">
        <v>97</v>
      </c>
      <c r="G86" s="152">
        <f>+Table1[[#This Row],[2013]]</f>
        <v>11.6</v>
      </c>
      <c r="H86" s="148">
        <f>+Table1[[#This Row],[2014]]</f>
        <v>13.4</v>
      </c>
      <c r="I86" s="148">
        <f>+Table1[[#This Row],[2015]]</f>
        <v>12.7</v>
      </c>
      <c r="J86" s="148">
        <f>+Table1[[#This Row],[2016]]</f>
        <v>13.8</v>
      </c>
      <c r="K86" s="148">
        <f>+Table1[[#This Row],[2017]]</f>
        <v>12.8</v>
      </c>
      <c r="L86" s="148">
        <f>+Table1[[#This Row],[2018]]</f>
        <v>11.2</v>
      </c>
      <c r="M86" s="121">
        <f>+Table1[[#This Row],[2019]]</f>
        <v>9</v>
      </c>
      <c r="N86" s="124">
        <f>+Table1[[#This Row],[2020p]]</f>
        <v>11.2</v>
      </c>
    </row>
    <row r="87" spans="3:17" ht="24.75" x14ac:dyDescent="0.25">
      <c r="C87" s="54">
        <v>83</v>
      </c>
      <c r="D87" s="20" t="s">
        <v>118</v>
      </c>
      <c r="E87" s="13" t="s">
        <v>123</v>
      </c>
      <c r="F87" s="17" t="s">
        <v>66</v>
      </c>
      <c r="G87" s="120">
        <f>+Table1[[#This Row],[2013]]</f>
        <v>30</v>
      </c>
      <c r="H87" s="120">
        <f>+Table1[[#This Row],[2014]]</f>
        <v>32</v>
      </c>
      <c r="I87" s="120">
        <f>+Table1[[#This Row],[2015]]</f>
        <v>33.4</v>
      </c>
      <c r="J87" s="120">
        <f>+Table1[[#This Row],[2016]]</f>
        <v>32.9</v>
      </c>
      <c r="K87" s="120">
        <f>+Table1[[#This Row],[2017]]</f>
        <v>31</v>
      </c>
      <c r="L87" s="120">
        <f>+Table1[[#This Row],[2018]]</f>
        <v>31.1</v>
      </c>
      <c r="M87" s="120">
        <f>+Table1[[#This Row],[2019]]</f>
        <v>35.9</v>
      </c>
      <c r="N87" s="124">
        <f>+Table1[[#This Row],[2020p]]</f>
        <v>29.5</v>
      </c>
    </row>
    <row r="88" spans="3:17" ht="24.75" x14ac:dyDescent="0.25">
      <c r="C88" s="54">
        <v>84</v>
      </c>
      <c r="D88" s="20" t="s">
        <v>118</v>
      </c>
      <c r="E88" s="13" t="s">
        <v>123</v>
      </c>
      <c r="F88" s="17" t="s">
        <v>96</v>
      </c>
      <c r="G88" s="152">
        <f>+Table1[[#This Row],[2013]]</f>
        <v>26.4</v>
      </c>
      <c r="H88" s="148">
        <f>+Table1[[#This Row],[2014]]</f>
        <v>28.6</v>
      </c>
      <c r="I88" s="148">
        <f>+Table1[[#This Row],[2015]]</f>
        <v>29.4</v>
      </c>
      <c r="J88" s="148">
        <f>+Table1[[#This Row],[2016]]</f>
        <v>25.8</v>
      </c>
      <c r="K88" s="148">
        <f>+Table1[[#This Row],[2017]]</f>
        <v>28.5</v>
      </c>
      <c r="L88" s="121">
        <f>+Table1[[#This Row],[2018]]</f>
        <v>26</v>
      </c>
      <c r="M88" s="121">
        <f>+Table1[[#This Row],[2019]]</f>
        <v>33</v>
      </c>
      <c r="N88" s="124">
        <f>+Table1[[#This Row],[2020p]]</f>
        <v>26</v>
      </c>
    </row>
    <row r="89" spans="3:17" ht="24.75" x14ac:dyDescent="0.25">
      <c r="C89" s="54">
        <v>85</v>
      </c>
      <c r="D89" s="20" t="s">
        <v>118</v>
      </c>
      <c r="E89" s="13" t="s">
        <v>123</v>
      </c>
      <c r="F89" s="17" t="s">
        <v>97</v>
      </c>
      <c r="G89" s="152">
        <f>+Table1[[#This Row],[2013]]</f>
        <v>31.3</v>
      </c>
      <c r="H89" s="148">
        <f>+Table1[[#This Row],[2014]]</f>
        <v>33.200000000000003</v>
      </c>
      <c r="I89" s="148">
        <f>+Table1[[#This Row],[2015]]</f>
        <v>34.700000000000003</v>
      </c>
      <c r="J89" s="148">
        <f>+Table1[[#This Row],[2016]]</f>
        <v>35.4</v>
      </c>
      <c r="K89" s="148">
        <f>+Table1[[#This Row],[2017]]</f>
        <v>31.9</v>
      </c>
      <c r="L89" s="148">
        <f>+Table1[[#This Row],[2018]]</f>
        <v>32.799999999999997</v>
      </c>
      <c r="M89" s="148">
        <f>+Table1[[#This Row],[2019]]</f>
        <v>36.9</v>
      </c>
      <c r="N89" s="124">
        <f>+Table1[[#This Row],[2020p]]</f>
        <v>30.8</v>
      </c>
      <c r="O89" s="99"/>
      <c r="P89" s="14"/>
      <c r="Q89" s="14"/>
    </row>
    <row r="90" spans="3:17" x14ac:dyDescent="0.25">
      <c r="C90" s="54">
        <v>86</v>
      </c>
      <c r="D90" s="19" t="s">
        <v>124</v>
      </c>
      <c r="E90" s="44" t="s">
        <v>125</v>
      </c>
      <c r="F90" s="17" t="s">
        <v>66</v>
      </c>
      <c r="G90" s="148">
        <f>+Table1[[#This Row],[2013]]</f>
        <v>5.9</v>
      </c>
      <c r="H90" s="148">
        <f>+Table1[[#This Row],[2014]]</f>
        <v>7.8</v>
      </c>
      <c r="I90" s="148">
        <f>+Table1[[#This Row],[2015]]</f>
        <v>7.6</v>
      </c>
      <c r="J90" s="148">
        <f>+Table1[[#This Row],[2016]]</f>
        <v>7.6</v>
      </c>
      <c r="K90" s="148">
        <f>+Table1[[#This Row],[2017]]</f>
        <v>7.6</v>
      </c>
      <c r="L90" s="148">
        <f>+Table1[[#This Row],[2018]]</f>
        <v>7.2</v>
      </c>
      <c r="M90" s="121">
        <f>+Table1[[#This Row],[2019]]</f>
        <v>9</v>
      </c>
      <c r="N90" s="124">
        <f>+Table1[[#This Row],[2020p]]</f>
        <v>9.8000000000000007</v>
      </c>
    </row>
    <row r="91" spans="3:17" x14ac:dyDescent="0.25">
      <c r="C91" s="54">
        <v>87</v>
      </c>
      <c r="D91" s="19" t="s">
        <v>124</v>
      </c>
      <c r="E91" s="44" t="s">
        <v>119</v>
      </c>
      <c r="F91" s="17" t="s">
        <v>66</v>
      </c>
      <c r="G91" s="148">
        <f>+Table1[[#This Row],[2013]]</f>
        <v>10.7</v>
      </c>
      <c r="H91" s="148">
        <f>+Table1[[#This Row],[2014]]</f>
        <v>11.8</v>
      </c>
      <c r="I91" s="148">
        <f>+Table1[[#This Row],[2015]]</f>
        <v>18.899999999999999</v>
      </c>
      <c r="J91" s="148">
        <f>+Table1[[#This Row],[2016]]</f>
        <v>15.9</v>
      </c>
      <c r="K91" s="148">
        <f>+Table1[[#This Row],[2017]]</f>
        <v>19.600000000000001</v>
      </c>
      <c r="L91" s="148">
        <f>+Table1[[#This Row],[2018]]</f>
        <v>15.9</v>
      </c>
      <c r="M91" s="148">
        <f>+Table1[[#This Row],[2019]]</f>
        <v>20.100000000000001</v>
      </c>
      <c r="N91" s="124">
        <f>+Table1[[#This Row],[2020p]]</f>
        <v>22.8</v>
      </c>
    </row>
    <row r="92" spans="3:17" ht="15.75" thickBot="1" x14ac:dyDescent="0.3">
      <c r="C92" s="54">
        <v>88</v>
      </c>
      <c r="D92" s="89" t="s">
        <v>124</v>
      </c>
      <c r="E92" s="80" t="s">
        <v>120</v>
      </c>
      <c r="F92" s="81" t="s">
        <v>66</v>
      </c>
      <c r="G92" s="169">
        <f>+Table1[[#This Row],[2013]]</f>
        <v>5.5</v>
      </c>
      <c r="H92" s="169">
        <f>+Table1[[#This Row],[2014]]</f>
        <v>7.3</v>
      </c>
      <c r="I92" s="169">
        <f>+Table1[[#This Row],[2015]]</f>
        <v>6.2</v>
      </c>
      <c r="J92" s="169">
        <f>+Table1[[#This Row],[2016]]</f>
        <v>6.7</v>
      </c>
      <c r="K92" s="169">
        <f>+Table1[[#This Row],[2017]]</f>
        <v>5.9</v>
      </c>
      <c r="L92" s="169">
        <f>+Table1[[#This Row],[2018]]</f>
        <v>6.2</v>
      </c>
      <c r="M92" s="169">
        <f>+Table1[[#This Row],[2019]]</f>
        <v>6.9</v>
      </c>
      <c r="N92" s="125">
        <f>+Table1[[#This Row],[2020p]]</f>
        <v>7</v>
      </c>
    </row>
    <row r="93" spans="3:17" s="14" customFormat="1" ht="15.75" thickBot="1" x14ac:dyDescent="0.3">
      <c r="C93" s="54">
        <v>89</v>
      </c>
      <c r="D93" s="202" t="s">
        <v>266</v>
      </c>
      <c r="E93" s="140" t="s">
        <v>266</v>
      </c>
      <c r="F93" s="141" t="s">
        <v>66</v>
      </c>
      <c r="G93" s="178" t="str">
        <f>+Table1[[#This Row],[2013]]</f>
        <v>n/a</v>
      </c>
      <c r="H93" s="178" t="str">
        <f>+Table1[[#This Row],[2014]]</f>
        <v>n/a</v>
      </c>
      <c r="I93" s="178" t="str">
        <f>+Table1[[#This Row],[2015]]</f>
        <v>n/a</v>
      </c>
      <c r="J93" s="178">
        <f>+Table1[[#This Row],[2016]]</f>
        <v>15.6</v>
      </c>
      <c r="K93" s="178">
        <f>+Table1[[#This Row],[2017]]</f>
        <v>15.3</v>
      </c>
      <c r="L93" s="179">
        <f>+Table1[[#This Row],[2018]]</f>
        <v>14.7</v>
      </c>
      <c r="M93" s="179">
        <f>+Table1[[#This Row],[2019]]</f>
        <v>14.7</v>
      </c>
      <c r="N93" s="125" t="str">
        <f>+Table1[[#This Row],[2020p]]</f>
        <v>:</v>
      </c>
      <c r="O93" s="104"/>
      <c r="P93"/>
      <c r="Q93"/>
    </row>
    <row r="94" spans="3:17" ht="24.75" x14ac:dyDescent="0.25">
      <c r="C94" s="54">
        <v>90</v>
      </c>
      <c r="D94" s="21" t="s">
        <v>135</v>
      </c>
      <c r="E94" s="30" t="s">
        <v>137</v>
      </c>
      <c r="F94" s="42" t="s">
        <v>66</v>
      </c>
      <c r="G94" s="34">
        <f>+Table1[[#This Row],[2013]]</f>
        <v>32.890251760308182</v>
      </c>
      <c r="H94" s="34">
        <f>+Table1[[#This Row],[2014]]</f>
        <v>36.951328047638874</v>
      </c>
      <c r="I94" s="34">
        <f>+Table1[[#This Row],[2015]]</f>
        <v>36.964999614795033</v>
      </c>
      <c r="J94" s="34">
        <f>+Table1[[#This Row],[2016]]</f>
        <v>36.467332713634519</v>
      </c>
      <c r="K94" s="34">
        <f>+Table1[[#This Row],[2017]]</f>
        <v>35.212920449004827</v>
      </c>
      <c r="L94" s="34">
        <f>+Table1[[#This Row],[2018]]</f>
        <v>32.700000000000003</v>
      </c>
      <c r="M94" s="34">
        <f>+Table1[[#This Row],[2019]]</f>
        <v>30.9</v>
      </c>
      <c r="N94" s="124">
        <f>+Table1[[#This Row],[2020p]]</f>
        <v>36.299999999999997</v>
      </c>
    </row>
    <row r="95" spans="3:17" ht="24.75" x14ac:dyDescent="0.25">
      <c r="C95" s="54">
        <v>91</v>
      </c>
      <c r="D95" s="20" t="s">
        <v>135</v>
      </c>
      <c r="E95" s="31" t="s">
        <v>136</v>
      </c>
      <c r="F95" s="42" t="s">
        <v>66</v>
      </c>
      <c r="G95" s="34">
        <f>+Table1[[#This Row],[2013]]</f>
        <v>12.624722892246931</v>
      </c>
      <c r="H95" s="34">
        <f>+Table1[[#This Row],[2014]]</f>
        <v>13.263374343279125</v>
      </c>
      <c r="I95" s="34">
        <f>+Table1[[#This Row],[2015]]</f>
        <v>14.709797050634311</v>
      </c>
      <c r="J95" s="34">
        <f>+Table1[[#This Row],[2016]]</f>
        <v>14.914339642399863</v>
      </c>
      <c r="K95" s="34">
        <f>+Table1[[#This Row],[2017]]</f>
        <v>13.911841664351133</v>
      </c>
      <c r="L95" s="6">
        <f>+Table1[[#This Row],[2018]]</f>
        <v>12.9</v>
      </c>
      <c r="M95" s="6">
        <f>+Table1[[#This Row],[2019]]</f>
        <v>12</v>
      </c>
      <c r="N95" s="124">
        <f>+Table1[[#This Row],[2020p]]</f>
        <v>13.5</v>
      </c>
    </row>
    <row r="96" spans="3:17" ht="24.75" x14ac:dyDescent="0.25">
      <c r="C96" s="54">
        <v>92</v>
      </c>
      <c r="D96" s="20" t="s">
        <v>135</v>
      </c>
      <c r="E96" s="31" t="s">
        <v>138</v>
      </c>
      <c r="F96" s="42" t="s">
        <v>66</v>
      </c>
      <c r="G96" s="34">
        <f>+Table1[[#This Row],[2013]]</f>
        <v>6.582934720919571</v>
      </c>
      <c r="H96" s="34">
        <f>+Table1[[#This Row],[2014]]</f>
        <v>4.8807763194608764</v>
      </c>
      <c r="I96" s="34">
        <f>+Table1[[#This Row],[2015]]</f>
        <v>6.030120329807418</v>
      </c>
      <c r="J96" s="34">
        <f>+Table1[[#This Row],[2016]]</f>
        <v>6.9411415490486768</v>
      </c>
      <c r="K96" s="34">
        <f>+Table1[[#This Row],[2017]]</f>
        <v>5.2591867609498912</v>
      </c>
      <c r="L96" s="6">
        <f>+Table1[[#This Row],[2018]]</f>
        <v>7.6</v>
      </c>
      <c r="M96" s="6">
        <f>+Table1[[#This Row],[2019]]</f>
        <v>7.8</v>
      </c>
      <c r="N96" s="124">
        <f>+Table1[[#This Row],[2020p]]</f>
        <v>10</v>
      </c>
    </row>
    <row r="97" spans="3:14" ht="15.75" thickBot="1" x14ac:dyDescent="0.3">
      <c r="C97" s="54">
        <v>93</v>
      </c>
      <c r="D97" s="89" t="s">
        <v>140</v>
      </c>
      <c r="E97" s="90" t="s">
        <v>129</v>
      </c>
      <c r="F97" s="40" t="s">
        <v>66</v>
      </c>
      <c r="G97" s="169">
        <f>+Table1[[#This Row],[2013]]</f>
        <v>3.7</v>
      </c>
      <c r="H97" s="169">
        <f>+Table1[[#This Row],[2014]]</f>
        <v>3.5</v>
      </c>
      <c r="I97" s="169">
        <f>+Table1[[#This Row],[2015]]</f>
        <v>3.7</v>
      </c>
      <c r="J97" s="169">
        <f>+Table1[[#This Row],[2016]]</f>
        <v>3.7</v>
      </c>
      <c r="K97" s="169">
        <f>+Table1[[#This Row],[2017]]</f>
        <v>3.6</v>
      </c>
      <c r="L97" s="169">
        <f>+Table1[[#This Row],[2018]]</f>
        <v>3.8</v>
      </c>
      <c r="M97" s="169">
        <f>+Table1[[#This Row],[2019]]</f>
        <v>3.8</v>
      </c>
      <c r="N97" s="125">
        <f>+Table1[[#This Row],[2020p]]</f>
        <v>3.8</v>
      </c>
    </row>
    <row r="98" spans="3:14" x14ac:dyDescent="0.25">
      <c r="C98" s="54">
        <v>94</v>
      </c>
      <c r="D98" s="21" t="s">
        <v>141</v>
      </c>
      <c r="E98" s="96" t="s">
        <v>129</v>
      </c>
      <c r="F98" s="42" t="s">
        <v>66</v>
      </c>
      <c r="G98" s="180">
        <f>+Table1[[#This Row],[2013]]</f>
        <v>46.6</v>
      </c>
      <c r="H98" s="180">
        <f>+Table1[[#This Row],[2014]]</f>
        <v>55.6</v>
      </c>
      <c r="I98" s="180">
        <f>+Table1[[#This Row],[2015]]</f>
        <v>57.6</v>
      </c>
      <c r="J98" s="180">
        <f>+Table1[[#This Row],[2016]]</f>
        <v>58.5</v>
      </c>
      <c r="K98" s="180">
        <f>+Table1[[#This Row],[2017]]</f>
        <v>57.7</v>
      </c>
      <c r="L98" s="180">
        <f>+Table1[[#This Row],[2018]]</f>
        <v>62.6</v>
      </c>
      <c r="M98" s="205">
        <f>+Table1[[#This Row],[2019]]</f>
        <v>63</v>
      </c>
      <c r="N98" s="124">
        <f>+Table1[[#This Row],[2020p]]</f>
        <v>64.599999999999994</v>
      </c>
    </row>
    <row r="99" spans="3:14" x14ac:dyDescent="0.25">
      <c r="C99" s="54">
        <v>95</v>
      </c>
      <c r="D99" s="20" t="s">
        <v>142</v>
      </c>
      <c r="E99" s="13" t="s">
        <v>129</v>
      </c>
      <c r="F99" s="42" t="s">
        <v>66</v>
      </c>
      <c r="G99" s="181">
        <f>+Table1[[#This Row],[2013]]</f>
        <v>19.8</v>
      </c>
      <c r="H99" s="181">
        <f>+Table1[[#This Row],[2014]]</f>
        <v>16.899999999999999</v>
      </c>
      <c r="I99" s="181">
        <f>+Table1[[#This Row],[2015]]</f>
        <v>16.8</v>
      </c>
      <c r="J99" s="181">
        <f>+Table1[[#This Row],[2016]]</f>
        <v>16.5</v>
      </c>
      <c r="K99" s="181">
        <f>+Table1[[#This Row],[2017]]</f>
        <v>15.1</v>
      </c>
      <c r="L99" s="181">
        <f>+Table1[[#This Row],[2018]]</f>
        <v>14.7</v>
      </c>
      <c r="M99" s="181">
        <f>+Table1[[#This Row],[2019]]</f>
        <v>11.7</v>
      </c>
      <c r="N99" s="124">
        <f>+Table1[[#This Row],[2020p]]</f>
        <v>9.4</v>
      </c>
    </row>
    <row r="100" spans="3:14" x14ac:dyDescent="0.25">
      <c r="C100" s="54">
        <v>96</v>
      </c>
      <c r="D100" s="20" t="s">
        <v>247</v>
      </c>
      <c r="E100" s="13" t="s">
        <v>248</v>
      </c>
      <c r="F100" s="42" t="s">
        <v>66</v>
      </c>
      <c r="G100" s="53" t="str">
        <f>+Table1[[#This Row],[2013]]</f>
        <v>28.9 </v>
      </c>
      <c r="H100" s="53" t="str">
        <f>+Table1[[#This Row],[2014]]</f>
        <v>29.0 </v>
      </c>
      <c r="I100" s="53" t="str">
        <f>+Table1[[#This Row],[2015]]</f>
        <v>27.4 </v>
      </c>
      <c r="J100" s="53" t="str">
        <f>+Table1[[#This Row],[2016]]</f>
        <v>23.5 </v>
      </c>
      <c r="K100" s="53" t="str">
        <f>+Table1[[#This Row],[2017]]</f>
        <v>27.0 </v>
      </c>
      <c r="L100" s="53" t="str">
        <f>+Table1[[#This Row],[2018]]</f>
        <v>30.1 </v>
      </c>
      <c r="M100" s="53">
        <f>+Table1[[#This Row],[2019]]</f>
        <v>24.9</v>
      </c>
      <c r="N100" s="124">
        <f>+Table1[[#This Row],[2020p]]</f>
        <v>27</v>
      </c>
    </row>
    <row r="101" spans="3:14" x14ac:dyDescent="0.25">
      <c r="C101" s="54">
        <v>97</v>
      </c>
      <c r="D101" s="20" t="s">
        <v>247</v>
      </c>
      <c r="E101" s="13" t="s">
        <v>249</v>
      </c>
      <c r="F101" s="42" t="s">
        <v>66</v>
      </c>
      <c r="G101" s="53" t="str">
        <f>+Table1[[#This Row],[2013]]</f>
        <v>32.6 </v>
      </c>
      <c r="H101" s="53" t="str">
        <f>+Table1[[#This Row],[2014]]</f>
        <v>37.7 </v>
      </c>
      <c r="I101" s="53" t="str">
        <f>+Table1[[#This Row],[2015]]</f>
        <v>35.7 </v>
      </c>
      <c r="J101" s="53" t="str">
        <f>+Table1[[#This Row],[2016]]</f>
        <v>37.7 </v>
      </c>
      <c r="K101" s="53" t="str">
        <f>+Table1[[#This Row],[2017]]</f>
        <v>34.9 </v>
      </c>
      <c r="L101" s="53" t="str">
        <f>+Table1[[#This Row],[2018]]</f>
        <v>38.2 </v>
      </c>
      <c r="M101" s="53">
        <f>+Table1[[#This Row],[2019]]</f>
        <v>34.799999999999997</v>
      </c>
      <c r="N101" s="124">
        <f>+Table1[[#This Row],[2020p]]</f>
        <v>32.293403778079437</v>
      </c>
    </row>
    <row r="102" spans="3:14" x14ac:dyDescent="0.25">
      <c r="C102" s="54">
        <v>98</v>
      </c>
      <c r="D102" s="20" t="s">
        <v>247</v>
      </c>
      <c r="E102" s="13" t="s">
        <v>250</v>
      </c>
      <c r="F102" s="42" t="s">
        <v>66</v>
      </c>
      <c r="G102" s="53" t="str">
        <f>+Table1[[#This Row],[2013]]</f>
        <v>23.7 </v>
      </c>
      <c r="H102" s="53" t="str">
        <f>+Table1[[#This Row],[2014]]</f>
        <v>20.4 </v>
      </c>
      <c r="I102" s="53" t="str">
        <f>+Table1[[#This Row],[2015]]</f>
        <v>21.6 </v>
      </c>
      <c r="J102" s="53" t="str">
        <f>+Table1[[#This Row],[2016]]</f>
        <v>23.0 </v>
      </c>
      <c r="K102" s="53" t="str">
        <f>+Table1[[#This Row],[2017]]</f>
        <v>22.6 </v>
      </c>
      <c r="L102" s="53" t="str">
        <f>+Table1[[#This Row],[2018]]</f>
        <v>23.5 </v>
      </c>
      <c r="M102" s="53">
        <f>+Table1[[#This Row],[2019]]</f>
        <v>28.4</v>
      </c>
      <c r="N102" s="124">
        <f>+Table1[[#This Row],[2020p]]</f>
        <v>28.685001123706545</v>
      </c>
    </row>
    <row r="103" spans="3:14" x14ac:dyDescent="0.25">
      <c r="C103" s="54">
        <v>99</v>
      </c>
      <c r="D103" s="20" t="s">
        <v>247</v>
      </c>
      <c r="E103" s="13" t="s">
        <v>251</v>
      </c>
      <c r="F103" s="42" t="s">
        <v>66</v>
      </c>
      <c r="G103" s="53" t="str">
        <f>+Table1[[#This Row],[2013]]</f>
        <v>6.2 </v>
      </c>
      <c r="H103" s="53" t="str">
        <f>+Table1[[#This Row],[2014]]</f>
        <v>6.0 </v>
      </c>
      <c r="I103" s="53" t="str">
        <f>+Table1[[#This Row],[2015]]</f>
        <v>7.1 </v>
      </c>
      <c r="J103" s="53" t="str">
        <f>+Table1[[#This Row],[2016]]</f>
        <v>7.0 </v>
      </c>
      <c r="K103" s="53" t="str">
        <f>+Table1[[#This Row],[2017]]</f>
        <v>6.6 </v>
      </c>
      <c r="L103" s="53" t="str">
        <f>+Table1[[#This Row],[2018]]</f>
        <v>5.6 </v>
      </c>
      <c r="M103" s="53">
        <f>+Table1[[#This Row],[2019]]</f>
        <v>8.1999999999999993</v>
      </c>
      <c r="N103" s="124">
        <f>+Table1[[#This Row],[2020p]]</f>
        <v>7.4380551929562833</v>
      </c>
    </row>
    <row r="104" spans="3:14" x14ac:dyDescent="0.25">
      <c r="C104" s="54">
        <v>100</v>
      </c>
      <c r="D104" s="20" t="s">
        <v>247</v>
      </c>
      <c r="E104" s="13" t="s">
        <v>252</v>
      </c>
      <c r="F104" s="42" t="s">
        <v>66</v>
      </c>
      <c r="G104" s="53" t="str">
        <f>+Table1[[#This Row],[2013]]</f>
        <v>4.9 </v>
      </c>
      <c r="H104" s="53" t="str">
        <f>+Table1[[#This Row],[2014]]</f>
        <v>4.4 </v>
      </c>
      <c r="I104" s="53" t="str">
        <f>+Table1[[#This Row],[2015]]</f>
        <v>4.8 </v>
      </c>
      <c r="J104" s="53" t="str">
        <f>+Table1[[#This Row],[2016]]</f>
        <v>4.8 </v>
      </c>
      <c r="K104" s="53" t="str">
        <f>+Table1[[#This Row],[2017]]</f>
        <v>4.6 </v>
      </c>
      <c r="L104" s="53" t="str">
        <f>+Table1[[#This Row],[2018]]</f>
        <v>2.1 </v>
      </c>
      <c r="M104" s="53">
        <f>+Table1[[#This Row],[2019]]</f>
        <v>2.6</v>
      </c>
      <c r="N104" s="124">
        <f>+Table1[[#This Row],[2020p]]</f>
        <v>3.3924697341060033</v>
      </c>
    </row>
    <row r="105" spans="3:14" ht="15.75" thickBot="1" x14ac:dyDescent="0.3">
      <c r="C105" s="54">
        <v>101</v>
      </c>
      <c r="D105" s="75" t="s">
        <v>247</v>
      </c>
      <c r="E105" s="90" t="s">
        <v>253</v>
      </c>
      <c r="F105" s="133" t="s">
        <v>66</v>
      </c>
      <c r="G105" s="53" t="str">
        <f>+Table1[[#This Row],[2013]]</f>
        <v>3.6 </v>
      </c>
      <c r="H105" s="53" t="str">
        <f>+Table1[[#This Row],[2014]]</f>
        <v>2.7 </v>
      </c>
      <c r="I105" s="53" t="str">
        <f>+Table1[[#This Row],[2015]]</f>
        <v>3.4 </v>
      </c>
      <c r="J105" s="53" t="str">
        <f>+Table1[[#This Row],[2016]]</f>
        <v>4.0 </v>
      </c>
      <c r="K105" s="53" t="str">
        <f>+Table1[[#This Row],[2017]]</f>
        <v>4.4 </v>
      </c>
      <c r="L105" s="53" t="str">
        <f>+Table1[[#This Row],[2018]]</f>
        <v>0.6 </v>
      </c>
      <c r="M105" s="53">
        <f>+Table1[[#This Row],[2019]]</f>
        <v>1.2</v>
      </c>
      <c r="N105" s="125">
        <f>+Table1[[#This Row],[2020p]]</f>
        <v>1.1637152060588813</v>
      </c>
    </row>
    <row r="106" spans="3:14" ht="24.75" x14ac:dyDescent="0.25">
      <c r="C106" s="54">
        <v>102</v>
      </c>
      <c r="D106" s="21" t="s">
        <v>154</v>
      </c>
      <c r="E106" s="87" t="s">
        <v>152</v>
      </c>
      <c r="F106" s="88" t="s">
        <v>66</v>
      </c>
      <c r="G106" s="173">
        <f>+Table1[[#This Row],[2013]]</f>
        <v>25.2</v>
      </c>
      <c r="H106" s="173">
        <f>+Table1[[#This Row],[2014]]</f>
        <v>24.1</v>
      </c>
      <c r="I106" s="173">
        <f>+Table1[[#This Row],[2015]]</f>
        <v>24.4</v>
      </c>
      <c r="J106" s="173">
        <f>+Table1[[#This Row],[2016]]</f>
        <v>24</v>
      </c>
      <c r="K106" s="173">
        <f>+Table1[[#This Row],[2017]]</f>
        <v>23.6</v>
      </c>
      <c r="L106" s="173">
        <f>+Table1[[#This Row],[2018]]</f>
        <v>23.8</v>
      </c>
      <c r="M106" s="173">
        <f>+Table1[[#This Row],[2019]]</f>
        <v>24.5</v>
      </c>
      <c r="N106" s="124">
        <f>+Table1[[#This Row],[2020p]]</f>
        <v>22.6</v>
      </c>
    </row>
    <row r="107" spans="3:14" ht="24.75" x14ac:dyDescent="0.25">
      <c r="C107" s="54">
        <v>103</v>
      </c>
      <c r="D107" s="20" t="s">
        <v>154</v>
      </c>
      <c r="E107" s="32" t="s">
        <v>139</v>
      </c>
      <c r="F107" s="39" t="s">
        <v>66</v>
      </c>
      <c r="G107" s="121">
        <f>+Table1[[#This Row],[2013]]</f>
        <v>12.6</v>
      </c>
      <c r="H107" s="121">
        <f>+Table1[[#This Row],[2014]]</f>
        <v>13.3</v>
      </c>
      <c r="I107" s="121">
        <f>+Table1[[#This Row],[2015]]</f>
        <v>14.7</v>
      </c>
      <c r="J107" s="121">
        <f>+Table1[[#This Row],[2016]]</f>
        <v>14.9</v>
      </c>
      <c r="K107" s="121">
        <f>+Table1[[#This Row],[2017]]</f>
        <v>13.9</v>
      </c>
      <c r="L107" s="121">
        <f>+Table1[[#This Row],[2018]]</f>
        <v>12.9</v>
      </c>
      <c r="M107" s="121">
        <f>+Table1[[#This Row],[2019]]</f>
        <v>12</v>
      </c>
      <c r="N107" s="124">
        <f>+Table1[[#This Row],[2020p]]</f>
        <v>13.5</v>
      </c>
    </row>
    <row r="108" spans="3:14" ht="24.75" x14ac:dyDescent="0.25">
      <c r="C108" s="54">
        <v>104</v>
      </c>
      <c r="D108" s="20" t="s">
        <v>154</v>
      </c>
      <c r="E108" s="32" t="s">
        <v>155</v>
      </c>
      <c r="F108" s="39" t="s">
        <v>66</v>
      </c>
      <c r="G108" s="121">
        <f>+Table1[[#This Row],[2013]]</f>
        <v>22.6</v>
      </c>
      <c r="H108" s="121">
        <f>+Table1[[#This Row],[2014]]</f>
        <v>21.6</v>
      </c>
      <c r="I108" s="121">
        <f>+Table1[[#This Row],[2015]]</f>
        <v>19.100000000000001</v>
      </c>
      <c r="J108" s="121">
        <f>+Table1[[#This Row],[2016]]</f>
        <v>20</v>
      </c>
      <c r="K108" s="121">
        <f>+Table1[[#This Row],[2017]]</f>
        <v>19.399999999999999</v>
      </c>
      <c r="L108" s="121">
        <f>+Table1[[#This Row],[2018]]</f>
        <v>19.2</v>
      </c>
      <c r="M108" s="121">
        <f>+Table1[[#This Row],[2019]]</f>
        <v>14.9</v>
      </c>
      <c r="N108" s="124">
        <f>+Table1[[#This Row],[2020p]]</f>
        <v>12.1</v>
      </c>
    </row>
    <row r="109" spans="3:14" ht="25.5" thickBot="1" x14ac:dyDescent="0.3">
      <c r="C109" s="54">
        <v>105</v>
      </c>
      <c r="D109" s="75" t="s">
        <v>154</v>
      </c>
      <c r="E109" s="86" t="s">
        <v>153</v>
      </c>
      <c r="F109" s="134" t="s">
        <v>66</v>
      </c>
      <c r="G109" s="182">
        <f>+Table1[[#This Row],[2013]]</f>
        <v>37.299999999999997</v>
      </c>
      <c r="H109" s="182">
        <f>+Table1[[#This Row],[2014]]</f>
        <v>37.5</v>
      </c>
      <c r="I109" s="182">
        <f>+Table1[[#This Row],[2015]]</f>
        <v>35.9</v>
      </c>
      <c r="J109" s="182">
        <f>+Table1[[#This Row],[2016]]</f>
        <v>34.6</v>
      </c>
      <c r="K109" s="182">
        <f>+Table1[[#This Row],[2017]]</f>
        <v>33.700000000000003</v>
      </c>
      <c r="L109" s="182">
        <f>+Table1[[#This Row],[2018]]</f>
        <v>31.4</v>
      </c>
      <c r="M109" s="182">
        <f>+Table1[[#This Row],[2019]]</f>
        <v>30.5</v>
      </c>
      <c r="N109" s="183">
        <f>+Table1[[#This Row],[2020p]]</f>
        <v>30.9</v>
      </c>
    </row>
    <row r="110" spans="3:14" ht="24" x14ac:dyDescent="0.25">
      <c r="C110" s="54">
        <v>106</v>
      </c>
      <c r="D110" s="83" t="s">
        <v>128</v>
      </c>
      <c r="E110" s="84" t="s">
        <v>129</v>
      </c>
      <c r="F110" s="78" t="s">
        <v>66</v>
      </c>
      <c r="G110" s="176">
        <f>+Table1[[#This Row],[2013]]</f>
        <v>37.299999999999997</v>
      </c>
      <c r="H110" s="176">
        <f>+Table1[[#This Row],[2014]]</f>
        <v>37.5</v>
      </c>
      <c r="I110" s="176">
        <f>+Table1[[#This Row],[2015]]</f>
        <v>35.9</v>
      </c>
      <c r="J110" s="176">
        <f>+Table1[[#This Row],[2016]]</f>
        <v>34.6</v>
      </c>
      <c r="K110" s="176">
        <f>+Table1[[#This Row],[2017]]</f>
        <v>33.700000000000003</v>
      </c>
      <c r="L110" s="176">
        <f>+Table1[[#This Row],[2018]]</f>
        <v>31.4</v>
      </c>
      <c r="M110" s="176">
        <f>+Table1[[#This Row],[2019]]</f>
        <v>30.5</v>
      </c>
      <c r="N110" s="124">
        <f>+Table1[[#This Row],[2020p]]</f>
        <v>30.9</v>
      </c>
    </row>
    <row r="111" spans="3:14" ht="24" x14ac:dyDescent="0.25">
      <c r="C111" s="54">
        <v>107</v>
      </c>
      <c r="D111" s="19" t="s">
        <v>128</v>
      </c>
      <c r="E111" s="52" t="s">
        <v>129</v>
      </c>
      <c r="F111" s="16" t="s">
        <v>96</v>
      </c>
      <c r="G111" s="148">
        <f>+Table1[[#This Row],[2013]]</f>
        <v>36.700000000000003</v>
      </c>
      <c r="H111" s="148">
        <f>+Table1[[#This Row],[2014]]</f>
        <v>37.6</v>
      </c>
      <c r="I111" s="148">
        <f>+Table1[[#This Row],[2015]]</f>
        <v>35.9</v>
      </c>
      <c r="J111" s="148">
        <f>+Table1[[#This Row],[2016]]</f>
        <v>35.200000000000003</v>
      </c>
      <c r="K111" s="148">
        <f>+Table1[[#This Row],[2017]]</f>
        <v>34.6</v>
      </c>
      <c r="L111" s="148">
        <f>+Table1[[#This Row],[2018]]</f>
        <v>31.7</v>
      </c>
      <c r="M111" s="148">
        <f>+Table1[[#This Row],[2019]]</f>
        <v>30.5</v>
      </c>
      <c r="N111" s="124">
        <f>+Table1[[#This Row],[2020p]]</f>
        <v>30.9</v>
      </c>
    </row>
    <row r="112" spans="3:14" ht="24" x14ac:dyDescent="0.25">
      <c r="C112" s="54">
        <v>108</v>
      </c>
      <c r="D112" s="19" t="s">
        <v>128</v>
      </c>
      <c r="E112" s="52" t="s">
        <v>129</v>
      </c>
      <c r="F112" s="16" t="s">
        <v>97</v>
      </c>
      <c r="G112" s="121">
        <f>+Table1[[#This Row],[2013]]</f>
        <v>38</v>
      </c>
      <c r="H112" s="148">
        <f>+Table1[[#This Row],[2014]]</f>
        <v>37.4</v>
      </c>
      <c r="I112" s="148">
        <f>+Table1[[#This Row],[2015]]</f>
        <v>35.9</v>
      </c>
      <c r="J112" s="121">
        <f>+Table1[[#This Row],[2016]]</f>
        <v>34</v>
      </c>
      <c r="K112" s="148">
        <f>+Table1[[#This Row],[2017]]</f>
        <v>32.799999999999997</v>
      </c>
      <c r="L112" s="148">
        <f>+Table1[[#This Row],[2018]]</f>
        <v>31.1</v>
      </c>
      <c r="M112" s="148">
        <f>+Table1[[#This Row],[2019]]</f>
        <v>30.5</v>
      </c>
      <c r="N112" s="124">
        <f>+Table1[[#This Row],[2020p]]</f>
        <v>30.8</v>
      </c>
    </row>
    <row r="113" spans="3:14" ht="24" x14ac:dyDescent="0.25">
      <c r="C113" s="54">
        <v>109</v>
      </c>
      <c r="D113" s="19" t="s">
        <v>128</v>
      </c>
      <c r="E113" s="52" t="s">
        <v>130</v>
      </c>
      <c r="F113" s="16" t="s">
        <v>66</v>
      </c>
      <c r="G113" s="148">
        <f>+Table1[[#This Row],[2013]]</f>
        <v>36.799999999999997</v>
      </c>
      <c r="H113" s="148">
        <f>+Table1[[#This Row],[2014]]</f>
        <v>37.9</v>
      </c>
      <c r="I113" s="148">
        <f>+Table1[[#This Row],[2015]]</f>
        <v>36.1</v>
      </c>
      <c r="J113" s="148">
        <f>+Table1[[#This Row],[2016]]</f>
        <v>35.299999999999997</v>
      </c>
      <c r="K113" s="148">
        <f>+Table1[[#This Row],[2017]]</f>
        <v>34.1</v>
      </c>
      <c r="L113" s="148">
        <f>+Table1[[#This Row],[2018]]</f>
        <v>30.9</v>
      </c>
      <c r="M113" s="148">
        <f>+Table1[[#This Row],[2019]]</f>
        <v>29.9</v>
      </c>
      <c r="N113" s="124">
        <f>+Table1[[#This Row],[2020p]]</f>
        <v>29.8</v>
      </c>
    </row>
    <row r="114" spans="3:14" ht="24" x14ac:dyDescent="0.25">
      <c r="C114" s="54">
        <v>110</v>
      </c>
      <c r="D114" s="19" t="s">
        <v>128</v>
      </c>
      <c r="E114" s="52" t="s">
        <v>130</v>
      </c>
      <c r="F114" s="16" t="s">
        <v>96</v>
      </c>
      <c r="G114" s="148">
        <f>+Table1[[#This Row],[2013]]</f>
        <v>36.700000000000003</v>
      </c>
      <c r="H114" s="148">
        <f>+Table1[[#This Row],[2014]]</f>
        <v>38.299999999999997</v>
      </c>
      <c r="I114" s="148">
        <f>+Table1[[#This Row],[2015]]</f>
        <v>36.299999999999997</v>
      </c>
      <c r="J114" s="148">
        <f>+Table1[[#This Row],[2016]]</f>
        <v>35.6</v>
      </c>
      <c r="K114" s="121">
        <f>+Table1[[#This Row],[2017]]</f>
        <v>35</v>
      </c>
      <c r="L114" s="121">
        <f>+Table1[[#This Row],[2018]]</f>
        <v>31</v>
      </c>
      <c r="M114" s="121">
        <f>+Table1[[#This Row],[2019]]</f>
        <v>29.7</v>
      </c>
      <c r="N114" s="124">
        <f>+Table1[[#This Row],[2020p]]</f>
        <v>29.7</v>
      </c>
    </row>
    <row r="115" spans="3:14" ht="24" x14ac:dyDescent="0.25">
      <c r="C115" s="54">
        <v>111</v>
      </c>
      <c r="D115" s="19" t="s">
        <v>128</v>
      </c>
      <c r="E115" s="52" t="s">
        <v>130</v>
      </c>
      <c r="F115" s="16" t="s">
        <v>97</v>
      </c>
      <c r="G115" s="148">
        <f>+Table1[[#This Row],[2013]]</f>
        <v>36.9</v>
      </c>
      <c r="H115" s="148">
        <f>+Table1[[#This Row],[2014]]</f>
        <v>37.5</v>
      </c>
      <c r="I115" s="148">
        <f>+Table1[[#This Row],[2015]]</f>
        <v>35.799999999999997</v>
      </c>
      <c r="J115" s="148">
        <f>+Table1[[#This Row],[2016]]</f>
        <v>34.9</v>
      </c>
      <c r="K115" s="148">
        <f>+Table1[[#This Row],[2017]]</f>
        <v>33.1</v>
      </c>
      <c r="L115" s="148">
        <f>+Table1[[#This Row],[2018]]</f>
        <v>30.8</v>
      </c>
      <c r="M115" s="148">
        <f>+Table1[[#This Row],[2019]]</f>
        <v>30.1</v>
      </c>
      <c r="N115" s="124">
        <f>+Table1[[#This Row],[2020p]]</f>
        <v>30</v>
      </c>
    </row>
    <row r="116" spans="3:14" ht="24" x14ac:dyDescent="0.25">
      <c r="C116" s="54">
        <v>112</v>
      </c>
      <c r="D116" s="19" t="s">
        <v>128</v>
      </c>
      <c r="E116" s="29" t="s">
        <v>131</v>
      </c>
      <c r="F116" s="41" t="s">
        <v>66</v>
      </c>
      <c r="G116" s="148">
        <f>+Table1[[#This Row],[2013]]</f>
        <v>28.3</v>
      </c>
      <c r="H116" s="148">
        <f>+Table1[[#This Row],[2014]]</f>
        <v>20.399999999999999</v>
      </c>
      <c r="I116" s="148">
        <f>+Table1[[#This Row],[2015]]</f>
        <v>23.8</v>
      </c>
      <c r="J116" s="148">
        <f>+Table1[[#This Row],[2016]]</f>
        <v>21.2</v>
      </c>
      <c r="K116" s="148">
        <f>+Table1[[#This Row],[2017]]</f>
        <v>21.1</v>
      </c>
      <c r="L116" s="121">
        <f>+Table1[[#This Row],[2018]]</f>
        <v>17</v>
      </c>
      <c r="M116" s="121">
        <f>+Table1[[#This Row],[2019]]</f>
        <v>19</v>
      </c>
      <c r="N116" s="124">
        <f>+Table1[[#This Row],[2020p]]</f>
        <v>22.1</v>
      </c>
    </row>
    <row r="117" spans="3:14" ht="24" x14ac:dyDescent="0.25">
      <c r="C117" s="54">
        <v>113</v>
      </c>
      <c r="D117" s="19" t="s">
        <v>128</v>
      </c>
      <c r="E117" s="29" t="s">
        <v>131</v>
      </c>
      <c r="F117" s="41" t="s">
        <v>96</v>
      </c>
      <c r="G117" s="148">
        <f>+Table1[[#This Row],[2013]]</f>
        <v>25.3</v>
      </c>
      <c r="H117" s="148">
        <f>+Table1[[#This Row],[2014]]</f>
        <v>16.600000000000001</v>
      </c>
      <c r="I117" s="121">
        <f>+Table1[[#This Row],[2015]]</f>
        <v>20</v>
      </c>
      <c r="J117" s="148">
        <f>+Table1[[#This Row],[2016]]</f>
        <v>20.100000000000001</v>
      </c>
      <c r="K117" s="148">
        <f>+Table1[[#This Row],[2017]]</f>
        <v>20.2</v>
      </c>
      <c r="L117" s="148">
        <f>+Table1[[#This Row],[2018]]</f>
        <v>16.600000000000001</v>
      </c>
      <c r="M117" s="121">
        <f>+Table1[[#This Row],[2019]]</f>
        <v>19</v>
      </c>
      <c r="N117" s="124">
        <f>+Table1[[#This Row],[2020p]]</f>
        <v>20.9</v>
      </c>
    </row>
    <row r="118" spans="3:14" ht="24" x14ac:dyDescent="0.25">
      <c r="C118" s="54">
        <v>114</v>
      </c>
      <c r="D118" s="19" t="s">
        <v>128</v>
      </c>
      <c r="E118" s="29" t="s">
        <v>131</v>
      </c>
      <c r="F118" s="41" t="s">
        <v>97</v>
      </c>
      <c r="G118" s="148">
        <f>+Table1[[#This Row],[2013]]</f>
        <v>30.5</v>
      </c>
      <c r="H118" s="121">
        <f>+Table1[[#This Row],[2014]]</f>
        <v>23</v>
      </c>
      <c r="I118" s="148">
        <f>+Table1[[#This Row],[2015]]</f>
        <v>26.5</v>
      </c>
      <c r="J118" s="121">
        <f>+Table1[[#This Row],[2016]]</f>
        <v>22</v>
      </c>
      <c r="K118" s="148">
        <f>+Table1[[#This Row],[2017]]</f>
        <v>21.8</v>
      </c>
      <c r="L118" s="148">
        <f>+Table1[[#This Row],[2018]]</f>
        <v>17.3</v>
      </c>
      <c r="M118" s="148">
        <f>+Table1[[#This Row],[2019]]</f>
        <v>19.100000000000001</v>
      </c>
      <c r="N118" s="124">
        <f>+Table1[[#This Row],[2020p]]</f>
        <v>23</v>
      </c>
    </row>
    <row r="119" spans="3:14" ht="24.75" thickBot="1" x14ac:dyDescent="0.3">
      <c r="C119" s="54">
        <v>115</v>
      </c>
      <c r="D119" s="89" t="s">
        <v>128</v>
      </c>
      <c r="E119" s="79" t="s">
        <v>132</v>
      </c>
      <c r="F119" s="74" t="s">
        <v>66</v>
      </c>
      <c r="G119" s="155">
        <f>+Table1[[#This Row],[2013]]</f>
        <v>43</v>
      </c>
      <c r="H119" s="154">
        <f>+Table1[[#This Row],[2014]]</f>
        <v>44.9</v>
      </c>
      <c r="I119" s="154">
        <f>+Table1[[#This Row],[2015]]</f>
        <v>42.2</v>
      </c>
      <c r="J119" s="154">
        <f>+Table1[[#This Row],[2016]]</f>
        <v>40.1</v>
      </c>
      <c r="K119" s="154">
        <f>+Table1[[#This Row],[2017]]</f>
        <v>40.299999999999997</v>
      </c>
      <c r="L119" s="154">
        <f>+Table1[[#This Row],[2018]]</f>
        <v>39.4</v>
      </c>
      <c r="M119" s="154">
        <f>+Table1[[#This Row],[2019]]</f>
        <v>38.4</v>
      </c>
      <c r="N119" s="125">
        <f>+Table1[[#This Row],[2020p]]</f>
        <v>38.6</v>
      </c>
    </row>
    <row r="120" spans="3:14" ht="24" x14ac:dyDescent="0.25">
      <c r="C120" s="54">
        <v>116</v>
      </c>
      <c r="D120" s="83" t="s">
        <v>133</v>
      </c>
      <c r="E120" s="96" t="s">
        <v>134</v>
      </c>
      <c r="F120" s="127" t="s">
        <v>66</v>
      </c>
      <c r="G120" s="184">
        <f>+Table1[[#This Row],[2013]]</f>
        <v>27</v>
      </c>
      <c r="H120" s="176">
        <f>+Table1[[#This Row],[2014]]</f>
        <v>25.7</v>
      </c>
      <c r="I120" s="176">
        <f>+Table1[[#This Row],[2015]]</f>
        <v>23.5</v>
      </c>
      <c r="J120" s="176">
        <f>+Table1[[#This Row],[2016]]</f>
        <v>24.9</v>
      </c>
      <c r="K120" s="184">
        <f>+Table1[[#This Row],[2017]]</f>
        <v>24</v>
      </c>
      <c r="L120" s="176">
        <f>+Table1[[#This Row],[2018]]</f>
        <v>22.4</v>
      </c>
      <c r="M120" s="176">
        <f>+Table1[[#This Row],[2019]]</f>
        <v>18.600000000000001</v>
      </c>
      <c r="N120" s="124">
        <f>+Table1[[#This Row],[2020p]]</f>
        <v>15.2</v>
      </c>
    </row>
    <row r="121" spans="3:14" ht="24" x14ac:dyDescent="0.25">
      <c r="C121" s="54">
        <v>117</v>
      </c>
      <c r="D121" s="19" t="s">
        <v>133</v>
      </c>
      <c r="E121" s="13" t="s">
        <v>134</v>
      </c>
      <c r="F121" s="41" t="s">
        <v>96</v>
      </c>
      <c r="G121" s="148">
        <f>+Table1[[#This Row],[2013]]</f>
        <v>27.2</v>
      </c>
      <c r="H121" s="148">
        <f>+Table1[[#This Row],[2014]]</f>
        <v>26.2</v>
      </c>
      <c r="I121" s="148">
        <f>+Table1[[#This Row],[2015]]</f>
        <v>23.7</v>
      </c>
      <c r="J121" s="148">
        <f>+Table1[[#This Row],[2016]]</f>
        <v>25.2</v>
      </c>
      <c r="K121" s="148">
        <f>+Table1[[#This Row],[2017]]</f>
        <v>24.7</v>
      </c>
      <c r="L121" s="148">
        <f>+Table1[[#This Row],[2018]]</f>
        <v>22.5</v>
      </c>
      <c r="M121" s="148">
        <f>+Table1[[#This Row],[2019]]</f>
        <v>18.3</v>
      </c>
      <c r="N121" s="124">
        <f>+Table1[[#This Row],[2020p]]</f>
        <v>14.7</v>
      </c>
    </row>
    <row r="122" spans="3:14" ht="24" x14ac:dyDescent="0.25">
      <c r="C122" s="54">
        <v>118</v>
      </c>
      <c r="D122" s="19" t="s">
        <v>133</v>
      </c>
      <c r="E122" s="13" t="s">
        <v>134</v>
      </c>
      <c r="F122" s="41" t="s">
        <v>97</v>
      </c>
      <c r="G122" s="148">
        <f>+Table1[[#This Row],[2013]]</f>
        <v>26.9</v>
      </c>
      <c r="H122" s="148">
        <f>+Table1[[#This Row],[2014]]</f>
        <v>25.1</v>
      </c>
      <c r="I122" s="148">
        <f>+Table1[[#This Row],[2015]]</f>
        <v>23.3</v>
      </c>
      <c r="J122" s="148">
        <f>+Table1[[#This Row],[2016]]</f>
        <v>24.5</v>
      </c>
      <c r="K122" s="148">
        <f>+Table1[[#This Row],[2017]]</f>
        <v>23.2</v>
      </c>
      <c r="L122" s="148">
        <f>+Table1[[#This Row],[2018]]</f>
        <v>22.3</v>
      </c>
      <c r="M122" s="148">
        <f>+Table1[[#This Row],[2019]]</f>
        <v>18.8</v>
      </c>
      <c r="N122" s="124">
        <f>+Table1[[#This Row],[2020p]]</f>
        <v>15.7</v>
      </c>
    </row>
    <row r="123" spans="3:14" ht="24" x14ac:dyDescent="0.25">
      <c r="C123" s="54">
        <v>119</v>
      </c>
      <c r="D123" s="19" t="s">
        <v>133</v>
      </c>
      <c r="E123" s="13" t="s">
        <v>101</v>
      </c>
      <c r="F123" s="41" t="s">
        <v>66</v>
      </c>
      <c r="G123" s="148">
        <f>+Table1[[#This Row],[2013]]</f>
        <v>27.4</v>
      </c>
      <c r="H123" s="121">
        <f>+Table1[[#This Row],[2014]]</f>
        <v>26</v>
      </c>
      <c r="I123" s="148">
        <f>+Table1[[#This Row],[2015]]</f>
        <v>23.6</v>
      </c>
      <c r="J123" s="148">
        <f>+Table1[[#This Row],[2016]]</f>
        <v>24.6</v>
      </c>
      <c r="K123" s="148">
        <f>+Table1[[#This Row],[2017]]</f>
        <v>24.3</v>
      </c>
      <c r="L123" s="148">
        <f>+Table1[[#This Row],[2018]]</f>
        <v>23.3</v>
      </c>
      <c r="M123" s="148">
        <f>+Table1[[#This Row],[2019]]</f>
        <v>18.3</v>
      </c>
      <c r="N123" s="124">
        <f>+Table1[[#This Row],[2020p]]</f>
        <v>14.8</v>
      </c>
    </row>
    <row r="124" spans="3:14" ht="24" x14ac:dyDescent="0.25">
      <c r="C124" s="54">
        <v>120</v>
      </c>
      <c r="D124" s="19" t="s">
        <v>133</v>
      </c>
      <c r="E124" s="13" t="s">
        <v>101</v>
      </c>
      <c r="F124" s="41" t="s">
        <v>96</v>
      </c>
      <c r="G124" s="148">
        <f>+Table1[[#This Row],[2013]]</f>
        <v>27.2</v>
      </c>
      <c r="H124" s="148">
        <f>+Table1[[#This Row],[2014]]</f>
        <v>26.3</v>
      </c>
      <c r="I124" s="148">
        <f>+Table1[[#This Row],[2015]]</f>
        <v>23.8</v>
      </c>
      <c r="J124" s="121">
        <f>+Table1[[#This Row],[2016]]</f>
        <v>25</v>
      </c>
      <c r="K124" s="148">
        <f>+Table1[[#This Row],[2017]]</f>
        <v>24.7</v>
      </c>
      <c r="L124" s="148">
        <f>+Table1[[#This Row],[2018]]</f>
        <v>23.1</v>
      </c>
      <c r="M124" s="148">
        <f>+Table1[[#This Row],[2019]]</f>
        <v>18.100000000000001</v>
      </c>
      <c r="N124" s="124">
        <f>+Table1[[#This Row],[2020p]]</f>
        <v>14.3</v>
      </c>
    </row>
    <row r="125" spans="3:14" ht="24" x14ac:dyDescent="0.25">
      <c r="C125" s="54">
        <v>121</v>
      </c>
      <c r="D125" s="19" t="s">
        <v>133</v>
      </c>
      <c r="E125" s="13" t="s">
        <v>101</v>
      </c>
      <c r="F125" s="41" t="s">
        <v>97</v>
      </c>
      <c r="G125" s="148">
        <f>+Table1[[#This Row],[2013]]</f>
        <v>27.5</v>
      </c>
      <c r="H125" s="148">
        <f>+Table1[[#This Row],[2014]]</f>
        <v>25.6</v>
      </c>
      <c r="I125" s="148">
        <f>+Table1[[#This Row],[2015]]</f>
        <v>23.3</v>
      </c>
      <c r="J125" s="148">
        <f>+Table1[[#This Row],[2016]]</f>
        <v>24.1</v>
      </c>
      <c r="K125" s="148">
        <f>+Table1[[#This Row],[2017]]</f>
        <v>23.8</v>
      </c>
      <c r="L125" s="148">
        <f>+Table1[[#This Row],[2018]]</f>
        <v>23.4</v>
      </c>
      <c r="M125" s="148">
        <f>+Table1[[#This Row],[2019]]</f>
        <v>18.600000000000001</v>
      </c>
      <c r="N125" s="124">
        <f>+Table1[[#This Row],[2020p]]</f>
        <v>15.3</v>
      </c>
    </row>
    <row r="126" spans="3:14" ht="24.75" thickBot="1" x14ac:dyDescent="0.3">
      <c r="C126" s="54">
        <v>122</v>
      </c>
      <c r="D126" s="89" t="s">
        <v>133</v>
      </c>
      <c r="E126" s="90" t="s">
        <v>132</v>
      </c>
      <c r="F126" s="74" t="s">
        <v>66</v>
      </c>
      <c r="G126" s="154">
        <f>+Table1[[#This Row],[2013]]</f>
        <v>28.2</v>
      </c>
      <c r="H126" s="154">
        <f>+Table1[[#This Row],[2014]]</f>
        <v>26.8</v>
      </c>
      <c r="I126" s="154">
        <f>+Table1[[#This Row],[2015]]</f>
        <v>23.7</v>
      </c>
      <c r="J126" s="154">
        <f>+Table1[[#This Row],[2016]]</f>
        <v>23.8</v>
      </c>
      <c r="K126" s="154">
        <f>+Table1[[#This Row],[2017]]</f>
        <v>24.8</v>
      </c>
      <c r="L126" s="154">
        <f>+Table1[[#This Row],[2018]]</f>
        <v>25.2</v>
      </c>
      <c r="M126" s="154">
        <f>+Table1[[#This Row],[2019]]</f>
        <v>17.8</v>
      </c>
      <c r="N126" s="125">
        <f>+Table1[[#This Row],[2020p]]</f>
        <v>13.9</v>
      </c>
    </row>
    <row r="127" spans="3:14" ht="24.75" x14ac:dyDescent="0.25">
      <c r="C127" s="54">
        <v>123</v>
      </c>
      <c r="D127" s="135" t="s">
        <v>175</v>
      </c>
      <c r="E127" s="87" t="s">
        <v>173</v>
      </c>
      <c r="F127" s="88" t="s">
        <v>66</v>
      </c>
      <c r="G127" s="173">
        <f>+Table1[[#This Row],[2013]]</f>
        <v>34.700000000000003</v>
      </c>
      <c r="H127" s="173">
        <f>+Table1[[#This Row],[2014]]</f>
        <v>31.8</v>
      </c>
      <c r="I127" s="173">
        <f>+Table1[[#This Row],[2015]]</f>
        <v>32.6</v>
      </c>
      <c r="J127" s="173">
        <f>+Table1[[#This Row],[2016]]</f>
        <v>30.9</v>
      </c>
      <c r="K127" s="173">
        <f>+Table1[[#This Row],[2017]]</f>
        <v>31.7</v>
      </c>
      <c r="L127" s="173">
        <f>+Table1[[#This Row],[2018]]</f>
        <v>32.4</v>
      </c>
      <c r="M127" s="173">
        <f>+Table1[[#This Row],[2019]]</f>
        <v>33.700000000000003</v>
      </c>
      <c r="N127" s="124">
        <f>+Table1[[#This Row],[2020p]]</f>
        <v>32.6</v>
      </c>
    </row>
    <row r="128" spans="3:14" ht="24.75" x14ac:dyDescent="0.25">
      <c r="C128" s="54">
        <v>124</v>
      </c>
      <c r="D128" s="51" t="s">
        <v>167</v>
      </c>
      <c r="E128" s="32" t="s">
        <v>239</v>
      </c>
      <c r="F128" s="39" t="s">
        <v>66</v>
      </c>
      <c r="G128" s="121">
        <f>+Table1[[#This Row],[2013]]</f>
        <v>77</v>
      </c>
      <c r="H128" s="121">
        <f>+Table1[[#This Row],[2014]]</f>
        <v>74.2</v>
      </c>
      <c r="I128" s="121">
        <f>+Table1[[#This Row],[2015]]</f>
        <v>75.900000000000006</v>
      </c>
      <c r="J128" s="121">
        <f>+Table1[[#This Row],[2016]]</f>
        <v>76.8</v>
      </c>
      <c r="K128" s="121">
        <f>+Table1[[#This Row],[2017]]</f>
        <v>77.8</v>
      </c>
      <c r="L128" s="121">
        <f>+Table1[[#This Row],[2018]]</f>
        <v>83.6</v>
      </c>
      <c r="M128" s="121">
        <f>+Table1[[#This Row],[2019]]</f>
        <v>84.5</v>
      </c>
      <c r="N128" s="124">
        <f>+Table1[[#This Row],[2020p]]</f>
        <v>85.2</v>
      </c>
    </row>
    <row r="129" spans="3:14" ht="24.75" x14ac:dyDescent="0.25">
      <c r="C129" s="54">
        <v>125</v>
      </c>
      <c r="D129" s="51" t="s">
        <v>167</v>
      </c>
      <c r="E129" s="32" t="s">
        <v>273</v>
      </c>
      <c r="F129" s="39" t="s">
        <v>66</v>
      </c>
      <c r="G129" s="9">
        <f>+Table1[[#This Row],[2013]]</f>
        <v>36.5</v>
      </c>
      <c r="H129" s="9">
        <f>+Table1[[#This Row],[2014]]</f>
        <v>34.6</v>
      </c>
      <c r="I129" s="9">
        <f>+Table1[[#This Row],[2015]]</f>
        <v>35.299999999999997</v>
      </c>
      <c r="J129" s="9">
        <f>+Table1[[#This Row],[2016]]</f>
        <v>33.1</v>
      </c>
      <c r="K129" s="9">
        <f>+Table1[[#This Row],[2017]]</f>
        <v>34.799999999999997</v>
      </c>
      <c r="L129" s="9">
        <f>+Table1[[#This Row],[2018]]</f>
        <v>31.1</v>
      </c>
      <c r="M129" s="9">
        <f>+Table1[[#This Row],[2019]]</f>
        <v>32.799999999999997</v>
      </c>
      <c r="N129" s="124">
        <f>+Table1[[#This Row],[2020p]]</f>
        <v>33.700000000000003</v>
      </c>
    </row>
    <row r="130" spans="3:14" ht="24.75" x14ac:dyDescent="0.25">
      <c r="C130" s="54">
        <v>126</v>
      </c>
      <c r="D130" s="51" t="s">
        <v>167</v>
      </c>
      <c r="E130" s="32" t="s">
        <v>241</v>
      </c>
      <c r="F130" s="39" t="s">
        <v>66</v>
      </c>
      <c r="G130" s="121">
        <f>+Table1[[#This Row],[2013]]</f>
        <v>9.6</v>
      </c>
      <c r="H130" s="121">
        <f>+Table1[[#This Row],[2014]]</f>
        <v>8.6999999999999993</v>
      </c>
      <c r="I130" s="121">
        <f>+Table1[[#This Row],[2015]]</f>
        <v>13.3</v>
      </c>
      <c r="J130" s="121">
        <f>+Table1[[#This Row],[2016]]</f>
        <v>10.5</v>
      </c>
      <c r="K130" s="121">
        <f>+Table1[[#This Row],[2017]]</f>
        <v>8</v>
      </c>
      <c r="L130" s="121">
        <f>+Table1[[#This Row],[2018]]</f>
        <v>11.6</v>
      </c>
      <c r="M130" s="121">
        <f>+Table1[[#This Row],[2019]]</f>
        <v>12.4</v>
      </c>
      <c r="N130" s="124">
        <f>+Table1[[#This Row],[2020p]]</f>
        <v>7.2</v>
      </c>
    </row>
    <row r="131" spans="3:14" ht="24" customHeight="1" thickBot="1" x14ac:dyDescent="0.3">
      <c r="C131" s="54">
        <v>127</v>
      </c>
      <c r="D131" s="94" t="s">
        <v>166</v>
      </c>
      <c r="E131" s="95" t="s">
        <v>245</v>
      </c>
      <c r="F131" s="40" t="s">
        <v>66</v>
      </c>
      <c r="G131" s="155">
        <f>+Table1[[#This Row],[2013]]</f>
        <v>43</v>
      </c>
      <c r="H131" s="155">
        <f>+Table1[[#This Row],[2014]]</f>
        <v>44.9</v>
      </c>
      <c r="I131" s="155">
        <f>+Table1[[#This Row],[2015]]</f>
        <v>42.2</v>
      </c>
      <c r="J131" s="155">
        <f>+Table1[[#This Row],[2016]]</f>
        <v>40.1</v>
      </c>
      <c r="K131" s="185">
        <f>+Table1[[#This Row],[2017]]</f>
        <v>40.299999999999997</v>
      </c>
      <c r="L131" s="185">
        <f>+Table1[[#This Row],[2018]]</f>
        <v>39.4</v>
      </c>
      <c r="M131" s="185">
        <f>+Table1[[#This Row],[2019]]</f>
        <v>38.4</v>
      </c>
      <c r="N131" s="125">
        <f>+Table1[[#This Row],[2020p]]</f>
        <v>38.6</v>
      </c>
    </row>
    <row r="132" spans="3:14" x14ac:dyDescent="0.25">
      <c r="C132" s="54">
        <v>128</v>
      </c>
      <c r="D132" s="21" t="s">
        <v>242</v>
      </c>
      <c r="E132" s="96" t="s">
        <v>244</v>
      </c>
      <c r="F132" s="88" t="s">
        <v>66</v>
      </c>
      <c r="G132" s="148">
        <f>+Table1[[#This Row],[2013]]</f>
        <v>33.700000000000003</v>
      </c>
      <c r="H132" s="148">
        <f>+Table1[[#This Row],[2014]]</f>
        <v>38.700000000000003</v>
      </c>
      <c r="I132" s="148">
        <f>+Table1[[#This Row],[2015]]</f>
        <v>42.5</v>
      </c>
      <c r="J132" s="148">
        <f>+Table1[[#This Row],[2016]]</f>
        <v>40.6</v>
      </c>
      <c r="K132" s="148">
        <f>+Table1[[#This Row],[2017]]</f>
        <v>38.200000000000003</v>
      </c>
      <c r="L132" s="148">
        <f>+Table1[[#This Row],[2018]]</f>
        <v>37.4</v>
      </c>
      <c r="M132" s="148">
        <f>+Table1[[#This Row],[2019]]</f>
        <v>35</v>
      </c>
      <c r="N132" s="124">
        <f>+Table1[[#This Row],[2020p]]</f>
        <v>39.299999999999997</v>
      </c>
    </row>
    <row r="133" spans="3:14" x14ac:dyDescent="0.25">
      <c r="C133" s="54">
        <v>129</v>
      </c>
      <c r="D133" s="20" t="s">
        <v>242</v>
      </c>
      <c r="E133" s="13" t="s">
        <v>243</v>
      </c>
      <c r="F133" s="39" t="s">
        <v>66</v>
      </c>
      <c r="G133" s="148">
        <f>+Table1[[#This Row],[2013]]</f>
        <v>12.4</v>
      </c>
      <c r="H133" s="148">
        <f>+Table1[[#This Row],[2014]]</f>
        <v>16.399999999999999</v>
      </c>
      <c r="I133" s="148">
        <f>+Table1[[#This Row],[2015]]</f>
        <v>17.5</v>
      </c>
      <c r="J133" s="148">
        <f>+Table1[[#This Row],[2016]]</f>
        <v>18.399999999999999</v>
      </c>
      <c r="K133" s="148">
        <f>+Table1[[#This Row],[2017]]</f>
        <v>18.2</v>
      </c>
      <c r="L133" s="148">
        <f>+Table1[[#This Row],[2018]]</f>
        <v>17.7</v>
      </c>
      <c r="M133" s="148">
        <f>+Table1[[#This Row],[2019]]</f>
        <v>16.7</v>
      </c>
      <c r="N133" s="124">
        <f>+Table1[[#This Row],[2020p]]</f>
        <v>17</v>
      </c>
    </row>
    <row r="134" spans="3:14" x14ac:dyDescent="0.25">
      <c r="C134" s="54">
        <v>130</v>
      </c>
      <c r="D134" s="20" t="s">
        <v>242</v>
      </c>
      <c r="E134" s="13" t="s">
        <v>246</v>
      </c>
      <c r="F134" s="39" t="s">
        <v>66</v>
      </c>
      <c r="G134" s="148">
        <f>+Table1[[#This Row],[2013]]</f>
        <v>6.9</v>
      </c>
      <c r="H134" s="148">
        <f>+Table1[[#This Row],[2014]]</f>
        <v>7.6</v>
      </c>
      <c r="I134" s="148">
        <f>+Table1[[#This Row],[2015]]</f>
        <v>7.5</v>
      </c>
      <c r="J134" s="148">
        <f>+Table1[[#This Row],[2016]]</f>
        <v>9.6</v>
      </c>
      <c r="K134" s="148">
        <f>+Table1[[#This Row],[2017]]</f>
        <v>8.4</v>
      </c>
      <c r="L134" s="121">
        <f>+Table1[[#This Row],[2018]]</f>
        <v>12</v>
      </c>
      <c r="M134" s="121">
        <f>+Table1[[#This Row],[2019]]</f>
        <v>11.2</v>
      </c>
      <c r="N134" s="124">
        <f>+Table1[[#This Row],[2020p]]</f>
        <v>13</v>
      </c>
    </row>
    <row r="136" spans="3:14" x14ac:dyDescent="0.25">
      <c r="C136" s="142" t="s">
        <v>254</v>
      </c>
      <c r="D136" s="117" t="s">
        <v>255</v>
      </c>
    </row>
    <row r="137" spans="3:14" x14ac:dyDescent="0.25">
      <c r="C137" s="142" t="s">
        <v>65</v>
      </c>
      <c r="D137" s="117" t="s">
        <v>256</v>
      </c>
    </row>
    <row r="138" spans="3:14" x14ac:dyDescent="0.25">
      <c r="C138" s="142" t="s">
        <v>263</v>
      </c>
      <c r="D138" s="117" t="s">
        <v>265</v>
      </c>
    </row>
  </sheetData>
  <pageMargins left="0.7" right="0.7" top="0.75" bottom="0.75" header="0.3" footer="0.3"/>
  <pageSetup orientation="portrait" r:id="rId1"/>
  <drawing r:id="rId2"/>
  <tableParts count="2">
    <tablePart r:id="rId3"/>
    <tablePart r:id="rId4"/>
  </tableParts>
  <extLst>
    <ext xmlns:x15="http://schemas.microsoft.com/office/spreadsheetml/2010/11/main" uri="{3A4CF648-6AED-40f4-86FF-DC5316D8AED3}">
      <x14:slicerList xmlns:x14="http://schemas.microsoft.com/office/spreadsheetml/2009/9/main">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EU-SILC</vt:lpstr>
      <vt:lpstr>EU-SILC_eng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Milena.Vukotic@monstat.org</dc:creator>
  <cp:lastModifiedBy>Dunja Djokic</cp:lastModifiedBy>
  <cp:lastPrinted>2020-12-21T09:03:43Z</cp:lastPrinted>
  <dcterms:created xsi:type="dcterms:W3CDTF">2020-04-22T15:54:38Z</dcterms:created>
  <dcterms:modified xsi:type="dcterms:W3CDTF">2021-12-13T10:24:05Z</dcterms:modified>
</cp:coreProperties>
</file>