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mc:AlternateContent xmlns:mc="http://schemas.openxmlformats.org/markup-compatibility/2006">
    <mc:Choice Requires="x15">
      <x15ac:absPath xmlns:x15ac="http://schemas.microsoft.com/office/spreadsheetml/2010/11/ac" url="C:\Users\dragana zivkovic\AppData\Local\Microsoft\Windows\INetCache\Content.Outlook\4O3A3BRV\"/>
    </mc:Choice>
  </mc:AlternateContent>
  <xr:revisionPtr revIDLastSave="0" documentId="8_{4D4DD158-3C3E-4A06-B121-391423257FEE}" xr6:coauthVersionLast="36" xr6:coauthVersionMax="36" xr10:uidLastSave="{00000000-0000-0000-0000-000000000000}"/>
  <bookViews>
    <workbookView xWindow="0" yWindow="0" windowWidth="12120" windowHeight="9120" activeTab="1" xr2:uid="{00000000-000D-0000-FFFF-FFFF00000000}"/>
  </bookViews>
  <sheets>
    <sheet name="EU-SILC" sheetId="1" r:id="rId1"/>
    <sheet name="EU-SILC_eng" sheetId="5" r:id="rId2"/>
  </sheets>
  <definedNames>
    <definedName name="_xlnm._FilterDatabase" localSheetId="0" hidden="1">'EU-SILC'!$D$4:$L$136</definedName>
    <definedName name="_xlnm._FilterDatabase" localSheetId="1" hidden="1">'EU-SILC_eng'!$D$4:$L$136</definedName>
    <definedName name="Slicer_Godina">#N/A</definedName>
    <definedName name="Slicer_Godina2">#N/A</definedName>
    <definedName name="Slicer_Kombinovana_nomenklatura">#N/A</definedName>
    <definedName name="Slicer_Kombinovana_nomenklatura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 i="5" l="1"/>
  <c r="I122" i="5"/>
  <c r="H123" i="5"/>
  <c r="I123" i="5"/>
  <c r="H124" i="5"/>
  <c r="I124" i="5"/>
  <c r="H125" i="5"/>
  <c r="I125" i="5"/>
  <c r="H126" i="5"/>
  <c r="I126" i="5"/>
  <c r="H127" i="5"/>
  <c r="I127" i="5"/>
  <c r="H128" i="5"/>
  <c r="I128" i="5"/>
  <c r="H105" i="5"/>
  <c r="I105" i="5"/>
  <c r="H106" i="5"/>
  <c r="I106" i="5"/>
  <c r="H107" i="5"/>
  <c r="I107" i="5"/>
  <c r="H108" i="5"/>
  <c r="I108" i="5"/>
  <c r="H109" i="5"/>
  <c r="I109" i="5"/>
  <c r="H110" i="5"/>
  <c r="I110" i="5"/>
  <c r="H111" i="5"/>
  <c r="I111" i="5"/>
  <c r="H112" i="5"/>
  <c r="I112" i="5"/>
  <c r="H113" i="5"/>
  <c r="I113" i="5"/>
  <c r="H114" i="5"/>
  <c r="I114" i="5"/>
  <c r="P95" i="5"/>
  <c r="P96" i="5"/>
  <c r="P97" i="5"/>
  <c r="P98" i="5"/>
  <c r="P99" i="5"/>
  <c r="P100" i="5"/>
  <c r="P101" i="5"/>
  <c r="P102" i="5"/>
  <c r="P103" i="5"/>
  <c r="P104" i="5"/>
  <c r="P90" i="5"/>
  <c r="P91" i="5"/>
  <c r="P92" i="5"/>
  <c r="H130" i="5" l="1"/>
  <c r="H131" i="5"/>
  <c r="H132" i="5"/>
  <c r="H133" i="5"/>
  <c r="H134" i="5"/>
  <c r="H135" i="5"/>
  <c r="H136" i="5"/>
  <c r="I130" i="5"/>
  <c r="I131" i="5"/>
  <c r="I132" i="5"/>
  <c r="I133" i="5"/>
  <c r="I134" i="5"/>
  <c r="I135" i="5"/>
  <c r="I136" i="5"/>
  <c r="J130" i="5"/>
  <c r="J131" i="5"/>
  <c r="J132" i="5"/>
  <c r="J133" i="5"/>
  <c r="J134" i="5"/>
  <c r="J135" i="5"/>
  <c r="J136" i="5"/>
  <c r="K130" i="5"/>
  <c r="K131" i="5"/>
  <c r="K132" i="5"/>
  <c r="K133" i="5"/>
  <c r="K134" i="5"/>
  <c r="K135" i="5"/>
  <c r="K136" i="5"/>
  <c r="L130" i="5"/>
  <c r="L131" i="5"/>
  <c r="L132" i="5"/>
  <c r="L133" i="5"/>
  <c r="L134" i="5"/>
  <c r="L135" i="5"/>
  <c r="L136" i="5"/>
  <c r="M130" i="5"/>
  <c r="M131" i="5"/>
  <c r="M132" i="5"/>
  <c r="M133" i="5"/>
  <c r="M134" i="5"/>
  <c r="M135" i="5"/>
  <c r="M136" i="5"/>
  <c r="N130" i="5"/>
  <c r="N131" i="5"/>
  <c r="N132" i="5"/>
  <c r="N133" i="5"/>
  <c r="N134" i="5"/>
  <c r="N135" i="5"/>
  <c r="N136" i="5"/>
  <c r="O130" i="5"/>
  <c r="O131" i="5"/>
  <c r="O132" i="5"/>
  <c r="O133" i="5"/>
  <c r="O134" i="5"/>
  <c r="O135" i="5"/>
  <c r="O136" i="5"/>
  <c r="P130" i="5"/>
  <c r="P131" i="5"/>
  <c r="P132" i="5"/>
  <c r="P133" i="5"/>
  <c r="P134" i="5"/>
  <c r="P135" i="5"/>
  <c r="P136" i="5"/>
  <c r="J122" i="5"/>
  <c r="J123" i="5"/>
  <c r="J124" i="5"/>
  <c r="J125" i="5"/>
  <c r="J126" i="5"/>
  <c r="J127" i="5"/>
  <c r="J128" i="5"/>
  <c r="K122" i="5"/>
  <c r="K123" i="5"/>
  <c r="K124" i="5"/>
  <c r="K125" i="5"/>
  <c r="K126" i="5"/>
  <c r="K127" i="5"/>
  <c r="K128" i="5"/>
  <c r="L122" i="5"/>
  <c r="L123" i="5"/>
  <c r="L124" i="5"/>
  <c r="L125" i="5"/>
  <c r="L126" i="5"/>
  <c r="L127" i="5"/>
  <c r="L128" i="5"/>
  <c r="M122" i="5"/>
  <c r="M123" i="5"/>
  <c r="M124" i="5"/>
  <c r="M125" i="5"/>
  <c r="M126" i="5"/>
  <c r="M127" i="5"/>
  <c r="M128" i="5"/>
  <c r="N122" i="5"/>
  <c r="N123" i="5"/>
  <c r="N124" i="5"/>
  <c r="N125" i="5"/>
  <c r="N126" i="5"/>
  <c r="N127" i="5"/>
  <c r="N128" i="5"/>
  <c r="O122" i="5"/>
  <c r="O123" i="5"/>
  <c r="O124" i="5"/>
  <c r="O125" i="5"/>
  <c r="O126" i="5"/>
  <c r="O127" i="5"/>
  <c r="O128" i="5"/>
  <c r="P122" i="5"/>
  <c r="P123" i="5"/>
  <c r="P124" i="5"/>
  <c r="P125" i="5"/>
  <c r="P126" i="5"/>
  <c r="P127" i="5"/>
  <c r="P128" i="5"/>
  <c r="J109" i="5"/>
  <c r="J110" i="5"/>
  <c r="J111" i="5"/>
  <c r="K109" i="5"/>
  <c r="K110" i="5"/>
  <c r="K111" i="5"/>
  <c r="L109" i="5"/>
  <c r="L110" i="5"/>
  <c r="L111" i="5"/>
  <c r="M109" i="5"/>
  <c r="M110" i="5"/>
  <c r="M111" i="5"/>
  <c r="N109" i="5"/>
  <c r="N110" i="5"/>
  <c r="N111" i="5"/>
  <c r="O109" i="5"/>
  <c r="O110" i="5"/>
  <c r="O111" i="5"/>
  <c r="P109" i="5"/>
  <c r="P110" i="5"/>
  <c r="P111" i="5"/>
  <c r="J105" i="5"/>
  <c r="J106" i="5"/>
  <c r="J107" i="5"/>
  <c r="J108" i="5"/>
  <c r="J112" i="5"/>
  <c r="J113" i="5"/>
  <c r="J114" i="5"/>
  <c r="K105" i="5"/>
  <c r="K106" i="5"/>
  <c r="K107" i="5"/>
  <c r="K108" i="5"/>
  <c r="K112" i="5"/>
  <c r="K113" i="5"/>
  <c r="K114" i="5"/>
  <c r="L105" i="5"/>
  <c r="L106" i="5"/>
  <c r="L107" i="5"/>
  <c r="L108" i="5"/>
  <c r="L112" i="5"/>
  <c r="L113" i="5"/>
  <c r="L114" i="5"/>
  <c r="M105" i="5"/>
  <c r="M106" i="5"/>
  <c r="M107" i="5"/>
  <c r="M108" i="5"/>
  <c r="M112" i="5"/>
  <c r="M113" i="5"/>
  <c r="M114" i="5"/>
  <c r="N105" i="5"/>
  <c r="N106" i="5"/>
  <c r="N107" i="5"/>
  <c r="N108" i="5"/>
  <c r="N112" i="5"/>
  <c r="N113" i="5"/>
  <c r="N114" i="5"/>
  <c r="O105" i="5"/>
  <c r="O106" i="5"/>
  <c r="O107" i="5"/>
  <c r="O108" i="5"/>
  <c r="O112" i="5"/>
  <c r="O113" i="5"/>
  <c r="O114" i="5"/>
  <c r="P105" i="5"/>
  <c r="P106" i="5"/>
  <c r="P107" i="5"/>
  <c r="P108" i="5"/>
  <c r="P112" i="5"/>
  <c r="P113" i="5"/>
  <c r="P114" i="5"/>
  <c r="P129" i="5"/>
  <c r="O129" i="5"/>
  <c r="N129" i="5"/>
  <c r="M129" i="5"/>
  <c r="L129" i="5"/>
  <c r="K129" i="5"/>
  <c r="J129" i="5"/>
  <c r="I129" i="5"/>
  <c r="H129" i="5"/>
  <c r="P89" i="5"/>
  <c r="P93" i="5"/>
  <c r="P94" i="5"/>
  <c r="H93" i="5"/>
  <c r="I93" i="5"/>
  <c r="J93" i="5"/>
  <c r="K93" i="5"/>
  <c r="L93" i="5"/>
  <c r="M93" i="5"/>
  <c r="N93" i="5"/>
  <c r="O93" i="5"/>
  <c r="H94" i="5"/>
  <c r="I94" i="5"/>
  <c r="J94" i="5"/>
  <c r="K94" i="5"/>
  <c r="L94" i="5"/>
  <c r="M94" i="5"/>
  <c r="N94" i="5"/>
  <c r="O9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115" i="5"/>
  <c r="P116" i="5"/>
  <c r="P117" i="5"/>
  <c r="P118" i="5"/>
  <c r="P119" i="5"/>
  <c r="P120" i="5"/>
  <c r="P121"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5" i="5"/>
  <c r="O96" i="5"/>
  <c r="O97" i="5"/>
  <c r="O98" i="5"/>
  <c r="O99" i="5"/>
  <c r="O100" i="5"/>
  <c r="O101" i="5"/>
  <c r="O102" i="5"/>
  <c r="O103" i="5"/>
  <c r="O104" i="5"/>
  <c r="O115" i="5"/>
  <c r="O116" i="5"/>
  <c r="O117" i="5"/>
  <c r="O118" i="5"/>
  <c r="O119" i="5"/>
  <c r="O120" i="5"/>
  <c r="O121" i="5"/>
  <c r="H6" i="5" l="1"/>
  <c r="I6" i="5"/>
  <c r="J6" i="5"/>
  <c r="K6" i="5"/>
  <c r="L6" i="5"/>
  <c r="M6" i="5"/>
  <c r="N6" i="5"/>
  <c r="H7" i="5"/>
  <c r="I7" i="5"/>
  <c r="J7" i="5"/>
  <c r="K7" i="5"/>
  <c r="L7" i="5"/>
  <c r="M7" i="5"/>
  <c r="N7" i="5"/>
  <c r="H8" i="5"/>
  <c r="I8" i="5"/>
  <c r="J8" i="5"/>
  <c r="K8" i="5"/>
  <c r="L8" i="5"/>
  <c r="M8" i="5"/>
  <c r="N8" i="5"/>
  <c r="H9" i="5"/>
  <c r="I9" i="5"/>
  <c r="J9" i="5"/>
  <c r="K9" i="5"/>
  <c r="L9" i="5"/>
  <c r="M9" i="5"/>
  <c r="N9" i="5"/>
  <c r="H10" i="5"/>
  <c r="I10" i="5"/>
  <c r="J10" i="5"/>
  <c r="K10" i="5"/>
  <c r="L10" i="5"/>
  <c r="M10" i="5"/>
  <c r="N10" i="5"/>
  <c r="H11" i="5"/>
  <c r="I11" i="5"/>
  <c r="J11" i="5"/>
  <c r="K11" i="5"/>
  <c r="L11" i="5"/>
  <c r="M11" i="5"/>
  <c r="N11" i="5"/>
  <c r="H12" i="5"/>
  <c r="I12" i="5"/>
  <c r="J12" i="5"/>
  <c r="K12" i="5"/>
  <c r="L12" i="5"/>
  <c r="M12" i="5"/>
  <c r="N12" i="5"/>
  <c r="H13" i="5"/>
  <c r="I13" i="5"/>
  <c r="J13" i="5"/>
  <c r="K13" i="5"/>
  <c r="L13" i="5"/>
  <c r="M13" i="5"/>
  <c r="N13" i="5"/>
  <c r="H14" i="5"/>
  <c r="I14" i="5"/>
  <c r="J14" i="5"/>
  <c r="K14" i="5"/>
  <c r="L14" i="5"/>
  <c r="M14" i="5"/>
  <c r="N14" i="5"/>
  <c r="H15" i="5"/>
  <c r="I15" i="5"/>
  <c r="J15" i="5"/>
  <c r="K15" i="5"/>
  <c r="L15" i="5"/>
  <c r="M15" i="5"/>
  <c r="N15" i="5"/>
  <c r="H16" i="5"/>
  <c r="I16" i="5"/>
  <c r="J16" i="5"/>
  <c r="K16" i="5"/>
  <c r="L16" i="5"/>
  <c r="M16" i="5"/>
  <c r="N16" i="5"/>
  <c r="H17" i="5"/>
  <c r="I17" i="5"/>
  <c r="J17" i="5"/>
  <c r="K17" i="5"/>
  <c r="L17" i="5"/>
  <c r="M17" i="5"/>
  <c r="N17" i="5"/>
  <c r="H18" i="5"/>
  <c r="I18" i="5"/>
  <c r="J18" i="5"/>
  <c r="K18" i="5"/>
  <c r="L18" i="5"/>
  <c r="M18" i="5"/>
  <c r="N18" i="5"/>
  <c r="H19" i="5"/>
  <c r="I19" i="5"/>
  <c r="J19" i="5"/>
  <c r="K19" i="5"/>
  <c r="L19" i="5"/>
  <c r="M19" i="5"/>
  <c r="N19" i="5"/>
  <c r="H20" i="5"/>
  <c r="I20" i="5"/>
  <c r="J20" i="5"/>
  <c r="K20" i="5"/>
  <c r="L20" i="5"/>
  <c r="M20" i="5"/>
  <c r="N20" i="5"/>
  <c r="H21" i="5"/>
  <c r="I21" i="5"/>
  <c r="J21" i="5"/>
  <c r="K21" i="5"/>
  <c r="L21" i="5"/>
  <c r="M21" i="5"/>
  <c r="N21" i="5"/>
  <c r="H22" i="5"/>
  <c r="I22" i="5"/>
  <c r="J22" i="5"/>
  <c r="K22" i="5"/>
  <c r="L22" i="5"/>
  <c r="M22" i="5"/>
  <c r="N22" i="5"/>
  <c r="H23" i="5"/>
  <c r="I23" i="5"/>
  <c r="J23" i="5"/>
  <c r="K23" i="5"/>
  <c r="L23" i="5"/>
  <c r="M23" i="5"/>
  <c r="N23" i="5"/>
  <c r="H24" i="5"/>
  <c r="I24" i="5"/>
  <c r="J24" i="5"/>
  <c r="K24" i="5"/>
  <c r="L24" i="5"/>
  <c r="M24" i="5"/>
  <c r="N24" i="5"/>
  <c r="H25" i="5"/>
  <c r="I25" i="5"/>
  <c r="J25" i="5"/>
  <c r="K25" i="5"/>
  <c r="L25" i="5"/>
  <c r="M25" i="5"/>
  <c r="N25" i="5"/>
  <c r="H26" i="5"/>
  <c r="I26" i="5"/>
  <c r="J26" i="5"/>
  <c r="K26" i="5"/>
  <c r="L26" i="5"/>
  <c r="M26" i="5"/>
  <c r="N26" i="5"/>
  <c r="H27" i="5"/>
  <c r="I27" i="5"/>
  <c r="J27" i="5"/>
  <c r="K27" i="5"/>
  <c r="L27" i="5"/>
  <c r="M27" i="5"/>
  <c r="N27" i="5"/>
  <c r="H28" i="5"/>
  <c r="I28" i="5"/>
  <c r="J28" i="5"/>
  <c r="K28" i="5"/>
  <c r="L28" i="5"/>
  <c r="M28" i="5"/>
  <c r="N28" i="5"/>
  <c r="H29" i="5"/>
  <c r="I29" i="5"/>
  <c r="J29" i="5"/>
  <c r="K29" i="5"/>
  <c r="L29" i="5"/>
  <c r="M29" i="5"/>
  <c r="N29" i="5"/>
  <c r="H30" i="5"/>
  <c r="I30" i="5"/>
  <c r="J30" i="5"/>
  <c r="K30" i="5"/>
  <c r="L30" i="5"/>
  <c r="M30" i="5"/>
  <c r="N30" i="5"/>
  <c r="H31" i="5"/>
  <c r="I31" i="5"/>
  <c r="J31" i="5"/>
  <c r="K31" i="5"/>
  <c r="L31" i="5"/>
  <c r="M31" i="5"/>
  <c r="N31" i="5"/>
  <c r="H32" i="5"/>
  <c r="I32" i="5"/>
  <c r="J32" i="5"/>
  <c r="K32" i="5"/>
  <c r="L32" i="5"/>
  <c r="M32" i="5"/>
  <c r="N32" i="5"/>
  <c r="H33" i="5"/>
  <c r="I33" i="5"/>
  <c r="J33" i="5"/>
  <c r="K33" i="5"/>
  <c r="L33" i="5"/>
  <c r="M33" i="5"/>
  <c r="N33" i="5"/>
  <c r="H34" i="5"/>
  <c r="I34" i="5"/>
  <c r="J34" i="5"/>
  <c r="K34" i="5"/>
  <c r="L34" i="5"/>
  <c r="M34" i="5"/>
  <c r="N34" i="5"/>
  <c r="H35" i="5"/>
  <c r="I35" i="5"/>
  <c r="J35" i="5"/>
  <c r="K35" i="5"/>
  <c r="L35" i="5"/>
  <c r="M35" i="5"/>
  <c r="N35" i="5"/>
  <c r="H36" i="5"/>
  <c r="I36" i="5"/>
  <c r="J36" i="5"/>
  <c r="K36" i="5"/>
  <c r="L36" i="5"/>
  <c r="M36" i="5"/>
  <c r="N36" i="5"/>
  <c r="H37" i="5"/>
  <c r="I37" i="5"/>
  <c r="J37" i="5"/>
  <c r="K37" i="5"/>
  <c r="L37" i="5"/>
  <c r="M37" i="5"/>
  <c r="N37" i="5"/>
  <c r="H38" i="5"/>
  <c r="I38" i="5"/>
  <c r="J38" i="5"/>
  <c r="K38" i="5"/>
  <c r="L38" i="5"/>
  <c r="M38" i="5"/>
  <c r="N38" i="5"/>
  <c r="H39" i="5"/>
  <c r="I39" i="5"/>
  <c r="J39" i="5"/>
  <c r="K39" i="5"/>
  <c r="L39" i="5"/>
  <c r="M39" i="5"/>
  <c r="N39" i="5"/>
  <c r="H40" i="5"/>
  <c r="I40" i="5"/>
  <c r="J40" i="5"/>
  <c r="K40" i="5"/>
  <c r="L40" i="5"/>
  <c r="M40" i="5"/>
  <c r="N40" i="5"/>
  <c r="H41" i="5"/>
  <c r="I41" i="5"/>
  <c r="J41" i="5"/>
  <c r="K41" i="5"/>
  <c r="L41" i="5"/>
  <c r="M41" i="5"/>
  <c r="N41" i="5"/>
  <c r="H42" i="5"/>
  <c r="I42" i="5"/>
  <c r="J42" i="5"/>
  <c r="K42" i="5"/>
  <c r="L42" i="5"/>
  <c r="M42" i="5"/>
  <c r="N42" i="5"/>
  <c r="H43" i="5"/>
  <c r="I43" i="5"/>
  <c r="J43" i="5"/>
  <c r="K43" i="5"/>
  <c r="L43" i="5"/>
  <c r="M43" i="5"/>
  <c r="N43" i="5"/>
  <c r="H44" i="5"/>
  <c r="I44" i="5"/>
  <c r="J44" i="5"/>
  <c r="K44" i="5"/>
  <c r="L44" i="5"/>
  <c r="M44" i="5"/>
  <c r="N44" i="5"/>
  <c r="H45" i="5"/>
  <c r="I45" i="5"/>
  <c r="J45" i="5"/>
  <c r="K45" i="5"/>
  <c r="L45" i="5"/>
  <c r="M45" i="5"/>
  <c r="N45" i="5"/>
  <c r="H46" i="5"/>
  <c r="I46" i="5"/>
  <c r="J46" i="5"/>
  <c r="K46" i="5"/>
  <c r="L46" i="5"/>
  <c r="M46" i="5"/>
  <c r="N46" i="5"/>
  <c r="H47" i="5"/>
  <c r="I47" i="5"/>
  <c r="J47" i="5"/>
  <c r="K47" i="5"/>
  <c r="L47" i="5"/>
  <c r="M47" i="5"/>
  <c r="N47" i="5"/>
  <c r="H48" i="5"/>
  <c r="I48" i="5"/>
  <c r="J48" i="5"/>
  <c r="K48" i="5"/>
  <c r="L48" i="5"/>
  <c r="M48" i="5"/>
  <c r="N48" i="5"/>
  <c r="H49" i="5"/>
  <c r="I49" i="5"/>
  <c r="J49" i="5"/>
  <c r="K49" i="5"/>
  <c r="L49" i="5"/>
  <c r="M49" i="5"/>
  <c r="N49" i="5"/>
  <c r="H50" i="5"/>
  <c r="I50" i="5"/>
  <c r="J50" i="5"/>
  <c r="K50" i="5"/>
  <c r="L50" i="5"/>
  <c r="M50" i="5"/>
  <c r="N50" i="5"/>
  <c r="H51" i="5"/>
  <c r="I51" i="5"/>
  <c r="J51" i="5"/>
  <c r="K51" i="5"/>
  <c r="L51" i="5"/>
  <c r="M51" i="5"/>
  <c r="N51" i="5"/>
  <c r="H52" i="5"/>
  <c r="I52" i="5"/>
  <c r="J52" i="5"/>
  <c r="K52" i="5"/>
  <c r="L52" i="5"/>
  <c r="M52" i="5"/>
  <c r="N52" i="5"/>
  <c r="H53" i="5"/>
  <c r="I53" i="5"/>
  <c r="J53" i="5"/>
  <c r="K53" i="5"/>
  <c r="L53" i="5"/>
  <c r="M53" i="5"/>
  <c r="N53" i="5"/>
  <c r="H54" i="5"/>
  <c r="I54" i="5"/>
  <c r="J54" i="5"/>
  <c r="K54" i="5"/>
  <c r="L54" i="5"/>
  <c r="M54" i="5"/>
  <c r="N54" i="5"/>
  <c r="H55" i="5"/>
  <c r="I55" i="5"/>
  <c r="J55" i="5"/>
  <c r="K55" i="5"/>
  <c r="L55" i="5"/>
  <c r="M55" i="5"/>
  <c r="N55" i="5"/>
  <c r="H56" i="5"/>
  <c r="I56" i="5"/>
  <c r="J56" i="5"/>
  <c r="K56" i="5"/>
  <c r="L56" i="5"/>
  <c r="M56" i="5"/>
  <c r="N56" i="5"/>
  <c r="H57" i="5"/>
  <c r="I57" i="5"/>
  <c r="J57" i="5"/>
  <c r="K57" i="5"/>
  <c r="L57" i="5"/>
  <c r="M57" i="5"/>
  <c r="N57" i="5"/>
  <c r="H58" i="5"/>
  <c r="I58" i="5"/>
  <c r="J58" i="5"/>
  <c r="K58" i="5"/>
  <c r="L58" i="5"/>
  <c r="M58" i="5"/>
  <c r="N58" i="5"/>
  <c r="H59" i="5"/>
  <c r="I59" i="5"/>
  <c r="J59" i="5"/>
  <c r="K59" i="5"/>
  <c r="L59" i="5"/>
  <c r="M59" i="5"/>
  <c r="N59" i="5"/>
  <c r="H60" i="5"/>
  <c r="I60" i="5"/>
  <c r="J60" i="5"/>
  <c r="K60" i="5"/>
  <c r="L60" i="5"/>
  <c r="M60" i="5"/>
  <c r="N60" i="5"/>
  <c r="H61" i="5"/>
  <c r="I61" i="5"/>
  <c r="J61" i="5"/>
  <c r="K61" i="5"/>
  <c r="L61" i="5"/>
  <c r="M61" i="5"/>
  <c r="N61" i="5"/>
  <c r="H62" i="5"/>
  <c r="I62" i="5"/>
  <c r="J62" i="5"/>
  <c r="K62" i="5"/>
  <c r="L62" i="5"/>
  <c r="M62" i="5"/>
  <c r="N62" i="5"/>
  <c r="H63" i="5"/>
  <c r="I63" i="5"/>
  <c r="J63" i="5"/>
  <c r="K63" i="5"/>
  <c r="L63" i="5"/>
  <c r="M63" i="5"/>
  <c r="N63" i="5"/>
  <c r="H64" i="5"/>
  <c r="I64" i="5"/>
  <c r="J64" i="5"/>
  <c r="K64" i="5"/>
  <c r="L64" i="5"/>
  <c r="M64" i="5"/>
  <c r="N64" i="5"/>
  <c r="H65" i="5"/>
  <c r="I65" i="5"/>
  <c r="J65" i="5"/>
  <c r="K65" i="5"/>
  <c r="L65" i="5"/>
  <c r="M65" i="5"/>
  <c r="N65" i="5"/>
  <c r="H66" i="5"/>
  <c r="I66" i="5"/>
  <c r="J66" i="5"/>
  <c r="K66" i="5"/>
  <c r="L66" i="5"/>
  <c r="M66" i="5"/>
  <c r="N66" i="5"/>
  <c r="H67" i="5"/>
  <c r="I67" i="5"/>
  <c r="J67" i="5"/>
  <c r="K67" i="5"/>
  <c r="L67" i="5"/>
  <c r="M67" i="5"/>
  <c r="N67" i="5"/>
  <c r="H68" i="5"/>
  <c r="I68" i="5"/>
  <c r="J68" i="5"/>
  <c r="K68" i="5"/>
  <c r="L68" i="5"/>
  <c r="M68" i="5"/>
  <c r="N68" i="5"/>
  <c r="H69" i="5"/>
  <c r="I69" i="5"/>
  <c r="J69" i="5"/>
  <c r="K69" i="5"/>
  <c r="L69" i="5"/>
  <c r="M69" i="5"/>
  <c r="N69" i="5"/>
  <c r="H70" i="5"/>
  <c r="I70" i="5"/>
  <c r="J70" i="5"/>
  <c r="K70" i="5"/>
  <c r="L70" i="5"/>
  <c r="M70" i="5"/>
  <c r="N70" i="5"/>
  <c r="H71" i="5"/>
  <c r="I71" i="5"/>
  <c r="J71" i="5"/>
  <c r="K71" i="5"/>
  <c r="L71" i="5"/>
  <c r="M71" i="5"/>
  <c r="N71" i="5"/>
  <c r="H72" i="5"/>
  <c r="I72" i="5"/>
  <c r="J72" i="5"/>
  <c r="K72" i="5"/>
  <c r="L72" i="5"/>
  <c r="M72" i="5"/>
  <c r="N72" i="5"/>
  <c r="H73" i="5"/>
  <c r="I73" i="5"/>
  <c r="J73" i="5"/>
  <c r="K73" i="5"/>
  <c r="L73" i="5"/>
  <c r="M73" i="5"/>
  <c r="N73" i="5"/>
  <c r="H74" i="5"/>
  <c r="I74" i="5"/>
  <c r="J74" i="5"/>
  <c r="K74" i="5"/>
  <c r="L74" i="5"/>
  <c r="M74" i="5"/>
  <c r="N74" i="5"/>
  <c r="H75" i="5"/>
  <c r="I75" i="5"/>
  <c r="J75" i="5"/>
  <c r="K75" i="5"/>
  <c r="L75" i="5"/>
  <c r="M75" i="5"/>
  <c r="N75" i="5"/>
  <c r="H76" i="5"/>
  <c r="I76" i="5"/>
  <c r="J76" i="5"/>
  <c r="K76" i="5"/>
  <c r="L76" i="5"/>
  <c r="M76" i="5"/>
  <c r="N76" i="5"/>
  <c r="H77" i="5"/>
  <c r="I77" i="5"/>
  <c r="J77" i="5"/>
  <c r="K77" i="5"/>
  <c r="L77" i="5"/>
  <c r="M77" i="5"/>
  <c r="N77" i="5"/>
  <c r="H78" i="5"/>
  <c r="I78" i="5"/>
  <c r="J78" i="5"/>
  <c r="K78" i="5"/>
  <c r="L78" i="5"/>
  <c r="M78" i="5"/>
  <c r="N78" i="5"/>
  <c r="H79" i="5"/>
  <c r="I79" i="5"/>
  <c r="J79" i="5"/>
  <c r="K79" i="5"/>
  <c r="L79" i="5"/>
  <c r="M79" i="5"/>
  <c r="N79" i="5"/>
  <c r="H80" i="5"/>
  <c r="I80" i="5"/>
  <c r="J80" i="5"/>
  <c r="K80" i="5"/>
  <c r="L80" i="5"/>
  <c r="M80" i="5"/>
  <c r="N80" i="5"/>
  <c r="H81" i="5"/>
  <c r="I81" i="5"/>
  <c r="J81" i="5"/>
  <c r="K81" i="5"/>
  <c r="L81" i="5"/>
  <c r="M81" i="5"/>
  <c r="N81" i="5"/>
  <c r="H82" i="5"/>
  <c r="I82" i="5"/>
  <c r="J82" i="5"/>
  <c r="K82" i="5"/>
  <c r="L82" i="5"/>
  <c r="M82" i="5"/>
  <c r="N82" i="5"/>
  <c r="H83" i="5"/>
  <c r="I83" i="5"/>
  <c r="J83" i="5"/>
  <c r="K83" i="5"/>
  <c r="L83" i="5"/>
  <c r="M83" i="5"/>
  <c r="N83" i="5"/>
  <c r="H84" i="5"/>
  <c r="I84" i="5"/>
  <c r="J84" i="5"/>
  <c r="K84" i="5"/>
  <c r="L84" i="5"/>
  <c r="M84" i="5"/>
  <c r="N84" i="5"/>
  <c r="H85" i="5"/>
  <c r="I85" i="5"/>
  <c r="J85" i="5"/>
  <c r="K85" i="5"/>
  <c r="L85" i="5"/>
  <c r="M85" i="5"/>
  <c r="N85" i="5"/>
  <c r="H86" i="5"/>
  <c r="I86" i="5"/>
  <c r="J86" i="5"/>
  <c r="K86" i="5"/>
  <c r="L86" i="5"/>
  <c r="M86" i="5"/>
  <c r="N86" i="5"/>
  <c r="H87" i="5"/>
  <c r="I87" i="5"/>
  <c r="J87" i="5"/>
  <c r="K87" i="5"/>
  <c r="L87" i="5"/>
  <c r="M87" i="5"/>
  <c r="N87" i="5"/>
  <c r="H88" i="5"/>
  <c r="I88" i="5"/>
  <c r="J88" i="5"/>
  <c r="K88" i="5"/>
  <c r="L88" i="5"/>
  <c r="M88" i="5"/>
  <c r="N88" i="5"/>
  <c r="H89" i="5"/>
  <c r="I89" i="5"/>
  <c r="J89" i="5"/>
  <c r="K89" i="5"/>
  <c r="L89" i="5"/>
  <c r="M89" i="5"/>
  <c r="N89" i="5"/>
  <c r="H90" i="5"/>
  <c r="I90" i="5"/>
  <c r="J90" i="5"/>
  <c r="K90" i="5"/>
  <c r="L90" i="5"/>
  <c r="M90" i="5"/>
  <c r="N90" i="5"/>
  <c r="H91" i="5"/>
  <c r="I91" i="5"/>
  <c r="J91" i="5"/>
  <c r="K91" i="5"/>
  <c r="L91" i="5"/>
  <c r="M91" i="5"/>
  <c r="N91" i="5"/>
  <c r="H92" i="5"/>
  <c r="I92" i="5"/>
  <c r="J92" i="5"/>
  <c r="K92" i="5"/>
  <c r="L92" i="5"/>
  <c r="M92" i="5"/>
  <c r="N92" i="5"/>
  <c r="H95" i="5"/>
  <c r="I95" i="5"/>
  <c r="J95" i="5"/>
  <c r="K95" i="5"/>
  <c r="L95" i="5"/>
  <c r="M95" i="5"/>
  <c r="N95" i="5"/>
  <c r="H96" i="5"/>
  <c r="I96" i="5"/>
  <c r="J96" i="5"/>
  <c r="K96" i="5"/>
  <c r="L96" i="5"/>
  <c r="M96" i="5"/>
  <c r="N96" i="5"/>
  <c r="H97" i="5"/>
  <c r="I97" i="5"/>
  <c r="J97" i="5"/>
  <c r="K97" i="5"/>
  <c r="L97" i="5"/>
  <c r="M97" i="5"/>
  <c r="N97" i="5"/>
  <c r="H98" i="5"/>
  <c r="I98" i="5"/>
  <c r="J98" i="5"/>
  <c r="K98" i="5"/>
  <c r="L98" i="5"/>
  <c r="M98" i="5"/>
  <c r="N98" i="5"/>
  <c r="H99" i="5"/>
  <c r="I99" i="5"/>
  <c r="J99" i="5"/>
  <c r="K99" i="5"/>
  <c r="L99" i="5"/>
  <c r="M99" i="5"/>
  <c r="N99" i="5"/>
  <c r="H100" i="5"/>
  <c r="I100" i="5"/>
  <c r="J100" i="5"/>
  <c r="K100" i="5"/>
  <c r="L100" i="5"/>
  <c r="M100" i="5"/>
  <c r="N100" i="5"/>
  <c r="H101" i="5"/>
  <c r="I101" i="5"/>
  <c r="J101" i="5"/>
  <c r="K101" i="5"/>
  <c r="L101" i="5"/>
  <c r="M101" i="5"/>
  <c r="N101" i="5"/>
  <c r="H102" i="5"/>
  <c r="I102" i="5"/>
  <c r="J102" i="5"/>
  <c r="K102" i="5"/>
  <c r="L102" i="5"/>
  <c r="M102" i="5"/>
  <c r="N102" i="5"/>
  <c r="H103" i="5"/>
  <c r="I103" i="5"/>
  <c r="J103" i="5"/>
  <c r="K103" i="5"/>
  <c r="L103" i="5"/>
  <c r="M103" i="5"/>
  <c r="N103" i="5"/>
  <c r="H104" i="5"/>
  <c r="I104" i="5"/>
  <c r="J104" i="5"/>
  <c r="K104" i="5"/>
  <c r="L104" i="5"/>
  <c r="M104" i="5"/>
  <c r="N104" i="5"/>
  <c r="H115" i="5"/>
  <c r="I115" i="5"/>
  <c r="J115" i="5"/>
  <c r="K115" i="5"/>
  <c r="L115" i="5"/>
  <c r="M115" i="5"/>
  <c r="N115" i="5"/>
  <c r="H116" i="5"/>
  <c r="I116" i="5"/>
  <c r="J116" i="5"/>
  <c r="K116" i="5"/>
  <c r="L116" i="5"/>
  <c r="M116" i="5"/>
  <c r="N116" i="5"/>
  <c r="H117" i="5"/>
  <c r="I117" i="5"/>
  <c r="J117" i="5"/>
  <c r="K117" i="5"/>
  <c r="L117" i="5"/>
  <c r="M117" i="5"/>
  <c r="N117" i="5"/>
  <c r="H118" i="5"/>
  <c r="I118" i="5"/>
  <c r="J118" i="5"/>
  <c r="K118" i="5"/>
  <c r="L118" i="5"/>
  <c r="M118" i="5"/>
  <c r="N118" i="5"/>
  <c r="H119" i="5"/>
  <c r="I119" i="5"/>
  <c r="J119" i="5"/>
  <c r="K119" i="5"/>
  <c r="L119" i="5"/>
  <c r="M119" i="5"/>
  <c r="N119" i="5"/>
  <c r="H120" i="5"/>
  <c r="I120" i="5"/>
  <c r="J120" i="5"/>
  <c r="K120" i="5"/>
  <c r="L120" i="5"/>
  <c r="M120" i="5"/>
  <c r="N120" i="5"/>
  <c r="H121" i="5"/>
  <c r="I121" i="5"/>
  <c r="J121" i="5"/>
  <c r="K121" i="5"/>
  <c r="L121" i="5"/>
  <c r="M121" i="5"/>
  <c r="N121" i="5"/>
  <c r="H5" i="5"/>
  <c r="I5" i="5"/>
  <c r="J5" i="5"/>
  <c r="K5" i="5"/>
  <c r="L5" i="5"/>
  <c r="M5" i="5"/>
  <c r="N5" i="5" l="1"/>
</calcChain>
</file>

<file path=xl/sharedStrings.xml><?xml version="1.0" encoding="utf-8"?>
<sst xmlns="http://schemas.openxmlformats.org/spreadsheetml/2006/main" count="1177" uniqueCount="279">
  <si>
    <t>Gini koeficijent</t>
  </si>
  <si>
    <t>2018</t>
  </si>
  <si>
    <t>Prag rizika od siromaštva (linija siromaštva) na godišnjem nivou, EUR</t>
  </si>
  <si>
    <t>Pokazatelj</t>
  </si>
  <si>
    <t>2013</t>
  </si>
  <si>
    <t>2014</t>
  </si>
  <si>
    <t>2015</t>
  </si>
  <si>
    <t>2016</t>
  </si>
  <si>
    <t>2017</t>
  </si>
  <si>
    <t>Jednočlano domaćinstvo</t>
  </si>
  <si>
    <t>Domaćinstvo s dvije odrasle osobe i dvoje djece mlađe od 14 godina (prema OECD skali)</t>
  </si>
  <si>
    <t>Stopa rizika od siromaštva, %</t>
  </si>
  <si>
    <t>Relativni jaz rizika od siromaštva, %</t>
  </si>
  <si>
    <t>Disperzija oko praga rizika od siromaštva</t>
  </si>
  <si>
    <t>40% medijane</t>
  </si>
  <si>
    <t>50% medijane</t>
  </si>
  <si>
    <t>70% medijane</t>
  </si>
  <si>
    <t>Socijalni transferi nijesu uključeni u dohodak</t>
  </si>
  <si>
    <t>Penzije i socijalni transferi nijesu uključeni u dohodak</t>
  </si>
  <si>
    <t xml:space="preserve"> Stopa  rizika od siromaštva prema tipu domaćinstva, %</t>
  </si>
  <si>
    <t>Domaćinstva bez izdržavane djece</t>
  </si>
  <si>
    <t xml:space="preserve">   Jednočlano domaćinstvo</t>
  </si>
  <si>
    <t xml:space="preserve">      Jednočlano domaćinstvo, osoba starosti 65 i više godina</t>
  </si>
  <si>
    <t xml:space="preserve">   Dvije odrasle osobe</t>
  </si>
  <si>
    <t xml:space="preserve">       Dvije odrasle osobe, obje mlađe od 65 godina</t>
  </si>
  <si>
    <t xml:space="preserve">       Dvije odrasle osobe, bar jedna stara 65 i više godina</t>
  </si>
  <si>
    <t xml:space="preserve">  Ostala domaćinstva bez izdržavane djece</t>
  </si>
  <si>
    <t>Domaćinstva sa izdržavanom djecom</t>
  </si>
  <si>
    <t xml:space="preserve">  Jedan roditelj sa najmanje jednim izdržavanim djetetom</t>
  </si>
  <si>
    <t xml:space="preserve">  Dvije odrasle osobe s jednim izdržavanim djetetom</t>
  </si>
  <si>
    <t xml:space="preserve">  Dvije odrasle osobe sa dvoje izdržavane djece</t>
  </si>
  <si>
    <t xml:space="preserve">  Dvije odrasle osobe sa troje ili više izdržavane djece</t>
  </si>
  <si>
    <t xml:space="preserve">  Dvije ili više odraslih osoba sa izdržavanom djecom</t>
  </si>
  <si>
    <t xml:space="preserve">  Ostala domaćinstva sa izdržavanom djecom</t>
  </si>
  <si>
    <t xml:space="preserve">      Jednočlano domaćinstvo, osoba mlađa od 65 godina</t>
  </si>
  <si>
    <t xml:space="preserve">      Jednočlano domaćinstvo - Muškarac</t>
  </si>
  <si>
    <t xml:space="preserve">      Jednočlano domaćinstvo - Žena</t>
  </si>
  <si>
    <t>18-24 godine</t>
  </si>
  <si>
    <t>25-54 godine</t>
  </si>
  <si>
    <t>55-64 godine</t>
  </si>
  <si>
    <t>65 ili više godina</t>
  </si>
  <si>
    <t>Muškarci</t>
  </si>
  <si>
    <t>Žene</t>
  </si>
  <si>
    <t>Stopa  rizika od siromaštva prema najčešćem statusu aktivnosti (18 i više godina), %</t>
  </si>
  <si>
    <t>Samozaposleni</t>
  </si>
  <si>
    <t>Nezaposleni</t>
  </si>
  <si>
    <t>Penzioneri</t>
  </si>
  <si>
    <t>Ostali neaktivni</t>
  </si>
  <si>
    <t>Stopa rizika od siromaštva po regionima, %</t>
  </si>
  <si>
    <t>Centar</t>
  </si>
  <si>
    <t>Jug</t>
  </si>
  <si>
    <t>Sjever</t>
  </si>
  <si>
    <t>Stopa rizika od siromaštva po tipu naselja, %</t>
  </si>
  <si>
    <t>Gradsko</t>
  </si>
  <si>
    <t>Ostalo</t>
  </si>
  <si>
    <t xml:space="preserve">: </t>
  </si>
  <si>
    <t>Total</t>
  </si>
  <si>
    <t>Single person</t>
  </si>
  <si>
    <t>Two adults with two children younger than 14 years</t>
  </si>
  <si>
    <t>manje od 18 godina</t>
  </si>
  <si>
    <t>18-64 godine</t>
  </si>
  <si>
    <t>Ukupno</t>
  </si>
  <si>
    <t>Stopa rizika od siromaštva prema starosnim grupama, %</t>
  </si>
  <si>
    <t>60 ili više godina</t>
  </si>
  <si>
    <t>75 ili više godina</t>
  </si>
  <si>
    <t>manje od 60 godina</t>
  </si>
  <si>
    <t>manje od 75 godina</t>
  </si>
  <si>
    <t>Zaposleni kod poslodavca</t>
  </si>
  <si>
    <t>Disagregacija</t>
  </si>
  <si>
    <t>D2</t>
  </si>
  <si>
    <t>Stopa  rizika od siromaštva zaposlenih (18-64 godine), %</t>
  </si>
  <si>
    <t>Svi zaposleni (kod poslodavca i samozaposleni)</t>
  </si>
  <si>
    <t>Stopa  rizika od siromaštva prije socijalnih tranfera, %</t>
  </si>
  <si>
    <t>Cijela populacija</t>
  </si>
  <si>
    <t>od 18-64 godine</t>
  </si>
  <si>
    <t>rb</t>
  </si>
  <si>
    <t>od 18-59 godina</t>
  </si>
  <si>
    <t>Stopa prenatrpanosti domaćinstva</t>
  </si>
  <si>
    <t>Stopa preopterećenosti troškovima stanovanja</t>
  </si>
  <si>
    <t>Kvintilni odnos (S80/S20)</t>
  </si>
  <si>
    <t>Stopa rizika od siromaštva starije populacije, %</t>
  </si>
  <si>
    <t xml:space="preserve">At-risk-of-poverty threshold </t>
  </si>
  <si>
    <t>At-risk-of-poverty rate , %</t>
  </si>
  <si>
    <t>Male</t>
  </si>
  <si>
    <t>Female</t>
  </si>
  <si>
    <t>At-risk-of-poverty rate of older people, %</t>
  </si>
  <si>
    <t>Y_GE60</t>
  </si>
  <si>
    <t>Y_GE75</t>
  </si>
  <si>
    <t>Y_LT60</t>
  </si>
  <si>
    <t>Y_LT75</t>
  </si>
  <si>
    <t>At-risk-of-poverty rate, by household type, %</t>
  </si>
  <si>
    <t>Households without dependent children</t>
  </si>
  <si>
    <t>Single household</t>
  </si>
  <si>
    <t xml:space="preserve">      Single male</t>
  </si>
  <si>
    <t xml:space="preserve">      Single female</t>
  </si>
  <si>
    <t xml:space="preserve">      One adult younger than 65 years</t>
  </si>
  <si>
    <t xml:space="preserve">      One adult 65 years or older </t>
  </si>
  <si>
    <t>Two adults</t>
  </si>
  <si>
    <t xml:space="preserve">       Two adults younger than 65 years</t>
  </si>
  <si>
    <t xml:space="preserve">       Two adults, at least one aged 65 years and over</t>
  </si>
  <si>
    <t>Households with dependent children</t>
  </si>
  <si>
    <t xml:space="preserve">  Single parent with dependent children</t>
  </si>
  <si>
    <t xml:space="preserve">  Two adults with one dependent child</t>
  </si>
  <si>
    <t xml:space="preserve">  Two adults with three or more dependent children</t>
  </si>
  <si>
    <t xml:space="preserve">  Two or more adults with dependent children</t>
  </si>
  <si>
    <t>At-risk-of-poverty rate, by most frequent activity status and by gender (Y_GE18), %</t>
  </si>
  <si>
    <t>Self-employed</t>
  </si>
  <si>
    <t>Employees</t>
  </si>
  <si>
    <t>Unemployment</t>
  </si>
  <si>
    <t>Retired</t>
  </si>
  <si>
    <t>Inactive population - Other</t>
  </si>
  <si>
    <t>In-work at-risk-of-poverty rate (population 18-64)</t>
  </si>
  <si>
    <t>Employment</t>
  </si>
  <si>
    <t>At-risk-of-poverty rate before social transfers , %</t>
  </si>
  <si>
    <t>At-risk-of-poverty rate before social transfers (except pensions), %</t>
  </si>
  <si>
    <t>Population at risk of poverty or social exclusion by age and gender, %</t>
  </si>
  <si>
    <t>Total population</t>
  </si>
  <si>
    <t>Y18-64</t>
  </si>
  <si>
    <t>Y_GE65</t>
  </si>
  <si>
    <t>Y_LT18</t>
  </si>
  <si>
    <t>Y18-59</t>
  </si>
  <si>
    <t>Overcrowding rate, %</t>
  </si>
  <si>
    <t xml:space="preserve">Housing cost overburden rate, % </t>
  </si>
  <si>
    <t>Relative median at-risk-of-poverty gap, by age and gender</t>
  </si>
  <si>
    <t>Q1</t>
  </si>
  <si>
    <t>Q2</t>
  </si>
  <si>
    <t>Q3</t>
  </si>
  <si>
    <t>Q4</t>
  </si>
  <si>
    <t>Dispersion around the at-risk-of-poverty threshold</t>
  </si>
  <si>
    <t>Distribution of income by quintiles, %</t>
  </si>
  <si>
    <t>Q5</t>
  </si>
  <si>
    <t xml:space="preserve">Y18-24 </t>
  </si>
  <si>
    <t>At-risk-of-poverty rate (by age and gender), %</t>
  </si>
  <si>
    <t xml:space="preserve">Y25-54 </t>
  </si>
  <si>
    <t xml:space="preserve">Y55-64 </t>
  </si>
  <si>
    <t>Center</t>
  </si>
  <si>
    <t>South</t>
  </si>
  <si>
    <t>North</t>
  </si>
  <si>
    <t>Urban</t>
  </si>
  <si>
    <t>Rural</t>
  </si>
  <si>
    <t>At-risk-of-poverty rate by region,%</t>
  </si>
  <si>
    <t>At-risk-of-poverty rate by type of settlement,%</t>
  </si>
  <si>
    <t>Indicators</t>
  </si>
  <si>
    <t>Disagregation</t>
  </si>
  <si>
    <t>Nejednakost distribucije dohotka</t>
  </si>
  <si>
    <t>Inequality of income distribution</t>
  </si>
  <si>
    <t>Pokazatelj rizika od siromaštva ili socijalne isključenosti, prema starosnim grupama i polu, %</t>
  </si>
  <si>
    <t>Prvi kvintil</t>
  </si>
  <si>
    <t>Stopa rizika od siromaštva, ukupno i prema polu %</t>
  </si>
  <si>
    <t>Stopa rizika od siromaštva, prema polu %</t>
  </si>
  <si>
    <t>Prosječni i medijalni godišnji ekvivalentni raspoloživi dohodak, EUR</t>
  </si>
  <si>
    <t>Prosječni dohodak</t>
  </si>
  <si>
    <t>Medijalni dohodak</t>
  </si>
  <si>
    <t>Mogućnost spajanja "kraja sa krajem"</t>
  </si>
  <si>
    <t>Uz mnogo poteškoća</t>
  </si>
  <si>
    <t>Sa poteškoćama</t>
  </si>
  <si>
    <t>Uz neke poteškoće</t>
  </si>
  <si>
    <t>Prilično jednostavno</t>
  </si>
  <si>
    <t>Jednostavno</t>
  </si>
  <si>
    <t>Veoma jednostavno</t>
  </si>
  <si>
    <t>EU statistics on income and living conditions (EU-SILC)</t>
  </si>
  <si>
    <t>Anketa o dohotku i uslovima života (EU-SILC)</t>
  </si>
  <si>
    <t>Mean and median equivalised disposible income</t>
  </si>
  <si>
    <t>Mean equivalised disposible income</t>
  </si>
  <si>
    <t>Median equivalised disposible income</t>
  </si>
  <si>
    <t>At-risk-of-poverty rate by sex, %</t>
  </si>
  <si>
    <t>Ability to make ends meet, %</t>
  </si>
  <si>
    <t>With great difficulty</t>
  </si>
  <si>
    <t>With difficulty</t>
  </si>
  <si>
    <t>With some difficulty</t>
  </si>
  <si>
    <t>Fairly easily</t>
  </si>
  <si>
    <t>Easily</t>
  </si>
  <si>
    <t>Very easily</t>
  </si>
  <si>
    <t>p</t>
  </si>
  <si>
    <t>preliminary data</t>
  </si>
  <si>
    <t>data not available</t>
  </si>
  <si>
    <t>podatak nije dostupan</t>
  </si>
  <si>
    <t>Cut-off point: 40% median equivalised income</t>
  </si>
  <si>
    <t>Cut-off point: 50% median equivalised income</t>
  </si>
  <si>
    <t>Cut-off point: 70% median equivalised income</t>
  </si>
  <si>
    <t>Stopa trajnog rizika od siromaštva</t>
  </si>
  <si>
    <t>n/a</t>
  </si>
  <si>
    <t>nije primjenljivo</t>
  </si>
  <si>
    <t>data not applicable</t>
  </si>
  <si>
    <t>Persistent At-risk-of-poverty-rate</t>
  </si>
  <si>
    <t>Distribucija dohotka po kvintilima, %</t>
  </si>
  <si>
    <t>Drugi kvintil</t>
  </si>
  <si>
    <t>Treći kvintil</t>
  </si>
  <si>
    <t>Četvrti kvintil</t>
  </si>
  <si>
    <t>Peti kvintil</t>
  </si>
  <si>
    <t xml:space="preserve">  Two adults with two dependent child</t>
  </si>
  <si>
    <t>Gini coefficient</t>
  </si>
  <si>
    <t>S80/S20 - income quintile share ratio</t>
  </si>
  <si>
    <t>Other households without dependent children</t>
  </si>
  <si>
    <t>Other households with dependent children</t>
  </si>
  <si>
    <t>2019</t>
  </si>
  <si>
    <t>preliminarni podaci</t>
  </si>
  <si>
    <t>ilc_lvhl11</t>
  </si>
  <si>
    <t>Code</t>
  </si>
  <si>
    <t>ilc_li01</t>
  </si>
  <si>
    <t>ilc_di03</t>
  </si>
  <si>
    <t>ilc_di01</t>
  </si>
  <si>
    <t>ilc_li11</t>
  </si>
  <si>
    <t>ilc_di11</t>
  </si>
  <si>
    <t>tessi126</t>
  </si>
  <si>
    <t>ilc_li02</t>
  </si>
  <si>
    <t>ilc_li03</t>
  </si>
  <si>
    <t>ilc_li09</t>
  </si>
  <si>
    <t>ilc_li10</t>
  </si>
  <si>
    <t>ilc_pns1</t>
  </si>
  <si>
    <t>ilc_li04</t>
  </si>
  <si>
    <t>ilc_iw01</t>
  </si>
  <si>
    <t>ilc_lvho05a</t>
  </si>
  <si>
    <t>ilc_lvho07a</t>
  </si>
  <si>
    <t>ilc_mdes09</t>
  </si>
  <si>
    <t>ilc_peps01</t>
  </si>
  <si>
    <t>ilc_mddd11</t>
  </si>
  <si>
    <t>ilc_sip8</t>
  </si>
  <si>
    <t>ilcdi_12</t>
  </si>
  <si>
    <t>ilc_li21</t>
  </si>
  <si>
    <t>ilc_lvhl11n</t>
  </si>
  <si>
    <t>2020</t>
  </si>
  <si>
    <t>:</t>
  </si>
  <si>
    <t>Stopa materijalne deprivacije, %</t>
  </si>
  <si>
    <t>Stopa izrazite materijalne deprivacije, %</t>
  </si>
  <si>
    <t>Stopa ekstremne materijalne deprivacije, %</t>
  </si>
  <si>
    <t>Stopa materijalne i socijalne deprivacije,%</t>
  </si>
  <si>
    <t>ilc_mdsd07</t>
  </si>
  <si>
    <t>ilc_mdsd11</t>
  </si>
  <si>
    <t>3 ili više stavki od mogućih 9</t>
  </si>
  <si>
    <t>4 ili više stavki od mogućih 9</t>
  </si>
  <si>
    <t>5 ili više stavki od mogućih 9</t>
  </si>
  <si>
    <t>5 ili više stavki od mogućih 13</t>
  </si>
  <si>
    <t>7 ili više stavki od mogućih 13</t>
  </si>
  <si>
    <t>EU 2020 strategy</t>
  </si>
  <si>
    <t>EU 2030 target</t>
  </si>
  <si>
    <t>ilc_peps01n</t>
  </si>
  <si>
    <t>Procenat osoba koje žive u domaćinstvima sa veoma niskim intezitetom rada, prema starosnim grupama i polu (populacija od 0 do 59 godina), %</t>
  </si>
  <si>
    <t>Procenat osoba koje žive u domaćinstvima sa veoma niskim intezitetom rada, prema starosnim grupama i polu (populacija od 0 do 64 godine), %</t>
  </si>
  <si>
    <t>od 18-64 godina</t>
  </si>
  <si>
    <t>manje od 65 godina</t>
  </si>
  <si>
    <t>EUR</t>
  </si>
  <si>
    <r>
      <t>2021</t>
    </r>
    <r>
      <rPr>
        <vertAlign val="superscript"/>
        <sz val="11"/>
        <color theme="0"/>
        <rFont val="Calibri"/>
        <family val="2"/>
      </rPr>
      <t>p</t>
    </r>
  </si>
  <si>
    <t>3 items or more out of a possible 9</t>
  </si>
  <si>
    <t>4 items or more out of a possible 9</t>
  </si>
  <si>
    <t>5 items or more out of a possible 9</t>
  </si>
  <si>
    <t>Material deprivation rate, %</t>
  </si>
  <si>
    <t>Severe material deprivation rate, %</t>
  </si>
  <si>
    <t>Extreme material deprivation rate, %</t>
  </si>
  <si>
    <t>Material and social deprivation rate, %</t>
  </si>
  <si>
    <t>5 items or more out of a possible 13</t>
  </si>
  <si>
    <t>7 items or more out of a possible 13</t>
  </si>
  <si>
    <t>[*]</t>
  </si>
  <si>
    <t>[**]</t>
  </si>
  <si>
    <t>https://ec.europa.eu/eurostat/statistics-explained/index.php?title=Glossary:At_risk_of_poverty_or_social_exclusion_(AROPE)</t>
  </si>
  <si>
    <t>[*] Pokazatelj rizika od siromaštva ili socijalne isključenosti, prema starosnim grupama i polu, %</t>
  </si>
  <si>
    <t xml:space="preserve"> https://ec.europa.eu/eurostat/statistics-explained/index.php?title=Glossary:Severe_material_and_social_deprivation_rate_(SMSD)&amp;stable=0&amp;redirect=no</t>
  </si>
  <si>
    <t>https://ec.europa.eu/eurostat/statistics-explained/index.php?title=Glossary:Persons_living_in_households_with_low_work_intensity</t>
  </si>
  <si>
    <t>[***]</t>
  </si>
  <si>
    <t>[***] Procenat osoba koje žive u domaćinstvima sa veoma niskim intezitetom rada, prema starosnim grupama i polu (populacija od 0 do 64 godine), %</t>
  </si>
  <si>
    <t>Stopa  rizika od siromaštva prema tipu domaćinstva, %</t>
  </si>
  <si>
    <t>[**] Stopa izrazite materijalne i socijalne deprivacije,%</t>
  </si>
  <si>
    <t>Persons living in households with very low work intensity by age and gender (population aged 0 to 59 years), %</t>
  </si>
  <si>
    <t>Persons living in households with very low work intensity by age and gender (population aged 0 to 64 years), %</t>
  </si>
  <si>
    <t>[***] Persons living in households with very low work intensity by age and gender (population aged 0 to 64 years), %</t>
  </si>
  <si>
    <t>[**] Severe material and social deprivation rate, %</t>
  </si>
  <si>
    <t>[*] Population at risk of poverty or social exclusion by age and gender, %</t>
  </si>
  <si>
    <t>Ažurirano: 7-12-2022</t>
  </si>
  <si>
    <t>Last update: 7-12-2022</t>
  </si>
  <si>
    <t>national</t>
  </si>
  <si>
    <t>─</t>
  </si>
  <si>
    <r>
      <t xml:space="preserve">In 2021, the indicator </t>
    </r>
    <r>
      <rPr>
        <b/>
        <sz val="10"/>
        <color theme="1"/>
        <rFont val="Arial Narrow"/>
        <family val="2"/>
      </rPr>
      <t>Population at risk of poverty or social exclusion</t>
    </r>
    <r>
      <rPr>
        <sz val="10"/>
        <color theme="1"/>
        <rFont val="Arial Narrow"/>
        <family val="2"/>
      </rPr>
      <t xml:space="preserve"> has been modified in line with the new EU 2030 target. More details on following link:  
</t>
    </r>
  </si>
  <si>
    <r>
      <t>The indicator</t>
    </r>
    <r>
      <rPr>
        <b/>
        <sz val="10"/>
        <color theme="1"/>
        <rFont val="Arial Narrow"/>
        <family val="2"/>
      </rPr>
      <t xml:space="preserve"> Severe material and social deprivation rate</t>
    </r>
    <r>
      <rPr>
        <sz val="10"/>
        <color theme="1"/>
        <rFont val="Arial Narrow"/>
        <family val="2"/>
      </rPr>
      <t xml:space="preserve"> according to the Europe 2030 targets. More details on following link:</t>
    </r>
  </si>
  <si>
    <r>
      <t xml:space="preserve">The indicator </t>
    </r>
    <r>
      <rPr>
        <b/>
        <sz val="10"/>
        <color theme="1"/>
        <rFont val="Arial Narrow"/>
        <family val="2"/>
      </rPr>
      <t>Persons living in households with very low work intensity</t>
    </r>
    <r>
      <rPr>
        <sz val="10"/>
        <color theme="1"/>
        <rFont val="Arial Narrow"/>
        <family val="2"/>
      </rPr>
      <t xml:space="preserve"> according to the Europe 2030 targets. More details on following link:</t>
    </r>
  </si>
  <si>
    <r>
      <t xml:space="preserve"> U 2021, </t>
    </r>
    <r>
      <rPr>
        <b/>
        <sz val="10"/>
        <color theme="1"/>
        <rFont val="Arial Narrow"/>
        <family val="2"/>
      </rPr>
      <t>Pokazatelj rizika od siromaštva ili socijalne isključenosti</t>
    </r>
    <r>
      <rPr>
        <sz val="10"/>
        <color theme="1"/>
        <rFont val="Arial Narrow"/>
        <family val="2"/>
      </rPr>
      <t xml:space="preserve"> je modifikovan u skladu sa novim ciljem EU 2030. Detaljnije objašnjenje na linku:  
</t>
    </r>
  </si>
  <si>
    <r>
      <t xml:space="preserve">Indikator </t>
    </r>
    <r>
      <rPr>
        <b/>
        <sz val="10"/>
        <color theme="1"/>
        <rFont val="Arial Narrow"/>
        <family val="2"/>
      </rPr>
      <t>Stopa izrazite materijalne i socijalne deprivacije</t>
    </r>
    <r>
      <rPr>
        <sz val="10"/>
        <color theme="1"/>
        <rFont val="Arial Narrow"/>
        <family val="2"/>
      </rPr>
      <t xml:space="preserve"> prema ciljevima EU 2030. Detaljnije objašnjenje na linku:</t>
    </r>
  </si>
  <si>
    <r>
      <t xml:space="preserve">Indikator </t>
    </r>
    <r>
      <rPr>
        <b/>
        <sz val="10"/>
        <color theme="1"/>
        <rFont val="Arial Narrow"/>
        <family val="2"/>
      </rPr>
      <t>Procenat osoba koje žive u domaćinstvima sa veoma niskim intenzitetom rada</t>
    </r>
    <r>
      <rPr>
        <sz val="10"/>
        <color theme="1"/>
        <rFont val="Arial Narrow"/>
        <family val="2"/>
      </rPr>
      <t xml:space="preserve"> prema ciljevima EU 2030. Detaljnije objašnjenje na linku:</t>
    </r>
  </si>
  <si>
    <t>Pokazatelji označeni sivom bojom su definisani za praćenje cilja siromaštva u Strategiji EU 2020</t>
  </si>
  <si>
    <t>Indicators marked with grey were defined for monitoring the poverty goal of the EU 2020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</si>
</sst>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_-* #,##0.00\ _z_ł_-;\-* #,##0.00\ _z_ł_-;_-* &quot;-&quot;??\ _z_ł_-;_-@_-"/>
    <numFmt numFmtId="167" formatCode="_(* #,##0_);_(* \(#,##0\);_(* &quot;-&quot;??_);_(@_)"/>
    <numFmt numFmtId="168" formatCode="_(* #,##0.0_);_(* \(#,##0.0\);_(* &quot;-&quot;??_);_(@_)"/>
  </numFmts>
  <fonts count="58" x14ac:knownFonts="1">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b/>
      <sz val="9"/>
      <color theme="1"/>
      <name val="Arial"/>
      <family val="2"/>
    </font>
    <font>
      <sz val="9"/>
      <color theme="1"/>
      <name val="Arial"/>
      <family val="2"/>
    </font>
    <font>
      <b/>
      <sz val="9"/>
      <name val="Arial"/>
      <family val="2"/>
    </font>
    <font>
      <sz val="10"/>
      <color theme="1"/>
      <name val="Calibri"/>
      <family val="2"/>
    </font>
    <font>
      <sz val="10"/>
      <color theme="1"/>
      <name val="Calibri"/>
      <family val="2"/>
      <scheme val="minor"/>
    </font>
    <font>
      <sz val="11"/>
      <name val="Arial"/>
      <family val="2"/>
    </font>
    <font>
      <sz val="9"/>
      <name val="Arial"/>
      <family val="2"/>
    </font>
    <font>
      <i/>
      <sz val="9"/>
      <color theme="1"/>
      <name val="Arial"/>
      <family val="2"/>
    </font>
    <font>
      <i/>
      <sz val="11"/>
      <color theme="1"/>
      <name val="Calibri"/>
      <family val="2"/>
      <scheme val="minor"/>
    </font>
    <font>
      <i/>
      <sz val="10"/>
      <color theme="1"/>
      <name val="Calibri"/>
      <family val="2"/>
    </font>
    <font>
      <b/>
      <i/>
      <sz val="9"/>
      <color theme="1"/>
      <name val="Arial"/>
      <family val="2"/>
    </font>
    <font>
      <sz val="9"/>
      <color theme="4" tint="-0.249977111117893"/>
      <name val="Arial"/>
      <family val="2"/>
    </font>
    <font>
      <b/>
      <sz val="9"/>
      <color theme="4" tint="-0.249977111117893"/>
      <name val="Arial"/>
      <family val="2"/>
    </font>
    <font>
      <i/>
      <sz val="10"/>
      <color theme="4" tint="-0.249977111117893"/>
      <name val="Arial"/>
      <family val="2"/>
    </font>
    <font>
      <sz val="9"/>
      <color theme="1"/>
      <name val="Calibri"/>
      <family val="2"/>
    </font>
    <font>
      <b/>
      <i/>
      <sz val="10"/>
      <color theme="0"/>
      <name val="Arial"/>
      <family val="2"/>
    </font>
    <font>
      <sz val="10"/>
      <color theme="0"/>
      <name val="Calibri"/>
      <family val="2"/>
      <scheme val="minor"/>
    </font>
    <font>
      <b/>
      <i/>
      <sz val="8"/>
      <color theme="0"/>
      <name val="Arial"/>
      <family val="2"/>
    </font>
    <font>
      <sz val="11"/>
      <name val="Calibri"/>
      <family val="2"/>
      <scheme val="minor"/>
    </font>
    <font>
      <b/>
      <sz val="12"/>
      <color rgb="FF000000"/>
      <name val="Arial"/>
      <family val="2"/>
    </font>
    <font>
      <sz val="11"/>
      <name val="Arial"/>
      <family val="2"/>
    </font>
    <font>
      <b/>
      <sz val="11"/>
      <color theme="0"/>
      <name val="Calibri"/>
      <family val="2"/>
    </font>
    <font>
      <vertAlign val="superscript"/>
      <sz val="11"/>
      <color theme="0"/>
      <name val="Calibri"/>
      <family val="2"/>
    </font>
    <font>
      <i/>
      <sz val="10"/>
      <color theme="1"/>
      <name val="Calibri"/>
      <family val="2"/>
      <scheme val="minor"/>
    </font>
    <font>
      <u/>
      <sz val="11"/>
      <color theme="10"/>
      <name val="Calibri"/>
      <family val="2"/>
      <scheme val="minor"/>
    </font>
    <font>
      <b/>
      <sz val="9"/>
      <color theme="3"/>
      <name val="Arial"/>
      <family val="2"/>
    </font>
    <font>
      <sz val="9"/>
      <color theme="3"/>
      <name val="Arial"/>
      <family val="2"/>
    </font>
    <font>
      <i/>
      <sz val="9"/>
      <color theme="3"/>
      <name val="Arial"/>
      <family val="2"/>
    </font>
    <font>
      <i/>
      <sz val="8"/>
      <color theme="3"/>
      <name val="Arial"/>
      <family val="2"/>
    </font>
    <font>
      <sz val="9"/>
      <color theme="0"/>
      <name val="Calibri"/>
      <family val="2"/>
      <scheme val="minor"/>
    </font>
    <font>
      <sz val="9"/>
      <color theme="1"/>
      <name val="Calibri"/>
      <family val="2"/>
      <scheme val="minor"/>
    </font>
    <font>
      <i/>
      <sz val="9"/>
      <color theme="1"/>
      <name val="Calibri"/>
      <family val="2"/>
      <scheme val="minor"/>
    </font>
    <font>
      <sz val="8"/>
      <color theme="1"/>
      <name val="Arial"/>
      <family val="2"/>
    </font>
    <font>
      <sz val="8"/>
      <name val="Arial"/>
      <family val="2"/>
    </font>
    <font>
      <sz val="8"/>
      <color theme="3"/>
      <name val="Arial"/>
      <family val="2"/>
    </font>
    <font>
      <b/>
      <i/>
      <sz val="9"/>
      <color theme="3"/>
      <name val="Arial"/>
      <family val="2"/>
    </font>
    <font>
      <b/>
      <i/>
      <sz val="11"/>
      <color theme="1"/>
      <name val="Calibri"/>
      <family val="2"/>
      <scheme val="minor"/>
    </font>
    <font>
      <b/>
      <i/>
      <sz val="10"/>
      <color theme="1"/>
      <name val="Calibri"/>
      <family val="2"/>
    </font>
    <font>
      <b/>
      <i/>
      <sz val="9"/>
      <name val="Arial"/>
      <family val="2"/>
    </font>
    <font>
      <sz val="10"/>
      <color theme="0" tint="-0.499984740745262"/>
      <name val="Arial Narrow"/>
      <family val="2"/>
    </font>
    <font>
      <sz val="8"/>
      <color theme="1"/>
      <name val="Arial Narrow"/>
      <family val="2"/>
    </font>
    <font>
      <sz val="9"/>
      <color theme="1"/>
      <name val="Arial Narrow"/>
      <family val="2"/>
    </font>
    <font>
      <b/>
      <i/>
      <sz val="9"/>
      <color theme="1"/>
      <name val="Arial Narrow"/>
      <family val="2"/>
    </font>
    <font>
      <b/>
      <sz val="9"/>
      <name val="Arial Narrow"/>
      <family val="2"/>
    </font>
    <font>
      <b/>
      <sz val="9"/>
      <color theme="4" tint="-0.249977111117893"/>
      <name val="Arial Narrow"/>
      <family val="2"/>
    </font>
    <font>
      <i/>
      <sz val="10"/>
      <color theme="1"/>
      <name val="Arial Narrow"/>
      <family val="2"/>
    </font>
    <font>
      <sz val="10"/>
      <color theme="1"/>
      <name val="Arial Narrow"/>
      <family val="2"/>
    </font>
    <font>
      <b/>
      <i/>
      <sz val="11"/>
      <color theme="1"/>
      <name val="Arial Narrow"/>
      <family val="2"/>
    </font>
    <font>
      <sz val="11"/>
      <color theme="1"/>
      <name val="Arial Narrow"/>
      <family val="2"/>
    </font>
    <font>
      <b/>
      <sz val="10"/>
      <color theme="1"/>
      <name val="Arial Narrow"/>
      <family val="2"/>
    </font>
    <font>
      <u/>
      <sz val="10"/>
      <color theme="10"/>
      <name val="Arial Narrow"/>
      <family val="2"/>
    </font>
    <font>
      <b/>
      <i/>
      <sz val="10"/>
      <color theme="1"/>
      <name val="Arial Narrow"/>
      <family val="2"/>
    </font>
    <font>
      <b/>
      <sz val="22"/>
      <color theme="0" tint="-0.499984740745262"/>
      <name val="Arial Narrow"/>
      <family val="2"/>
    </font>
    <font>
      <b/>
      <sz val="11"/>
      <color theme="3"/>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7"/>
        <bgColor indexed="64"/>
      </patternFill>
    </fill>
    <fill>
      <patternFill patternType="solid">
        <fgColor theme="4"/>
        <bgColor indexed="64"/>
      </patternFill>
    </fill>
  </fills>
  <borders count="13">
    <border>
      <left/>
      <right/>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4506668294322"/>
      </right>
      <top style="thin">
        <color theme="5" tint="0.39991454817346722"/>
      </top>
      <bottom style="thin">
        <color theme="5" tint="0.39994506668294322"/>
      </bottom>
      <diagonal/>
    </border>
    <border>
      <left style="thin">
        <color theme="5" tint="0.39994506668294322"/>
      </left>
      <right style="thin">
        <color theme="5" tint="0.39991454817346722"/>
      </right>
      <top style="thin">
        <color theme="5" tint="0.399914548173467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4506668294322"/>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thin">
        <color theme="5" tint="0.39994506668294322"/>
      </right>
      <top style="thin">
        <color theme="5" tint="0.39994506668294322"/>
      </top>
      <bottom style="thin">
        <color theme="5" tint="0.39991454817346722"/>
      </bottom>
      <diagonal/>
    </border>
    <border>
      <left style="thin">
        <color theme="5" tint="0.39994506668294322"/>
      </left>
      <right style="thin">
        <color theme="5" tint="0.39994506668294322"/>
      </right>
      <top style="thin">
        <color theme="5" tint="0.39994506668294322"/>
      </top>
      <bottom style="thin">
        <color theme="5" tint="0.39991454817346722"/>
      </bottom>
      <diagonal/>
    </border>
    <border>
      <left style="thin">
        <color theme="5" tint="0.39994506668294322"/>
      </left>
      <right style="thin">
        <color theme="5" tint="0.39991454817346722"/>
      </right>
      <top style="thin">
        <color theme="5" tint="0.39994506668294322"/>
      </top>
      <bottom style="thin">
        <color theme="5" tint="0.39991454817346722"/>
      </bottom>
      <diagonal/>
    </border>
    <border>
      <left style="medium">
        <color theme="5" tint="0.39991454817346722"/>
      </left>
      <right style="medium">
        <color theme="5" tint="0.39991454817346722"/>
      </right>
      <top style="medium">
        <color theme="5" tint="0.39991454817346722"/>
      </top>
      <bottom style="medium">
        <color theme="5" tint="0.39991454817346722"/>
      </bottom>
      <diagonal/>
    </border>
    <border>
      <left style="thin">
        <color theme="5" tint="0.39991454817346722"/>
      </left>
      <right/>
      <top style="thin">
        <color theme="5" tint="0.39991454817346722"/>
      </top>
      <bottom style="thin">
        <color theme="5" tint="0.39994506668294322"/>
      </bottom>
      <diagonal/>
    </border>
    <border>
      <left/>
      <right style="thin">
        <color theme="5" tint="0.39994506668294322"/>
      </right>
      <top style="thin">
        <color theme="5" tint="0.39991454817346722"/>
      </top>
      <bottom style="thin">
        <color theme="5" tint="0.39994506668294322"/>
      </bottom>
      <diagonal/>
    </border>
    <border>
      <left style="thin">
        <color theme="5" tint="0.39994506668294322"/>
      </left>
      <right style="thin">
        <color theme="5" tint="0.39994506668294322"/>
      </right>
      <top/>
      <bottom style="thin">
        <color theme="5" tint="0.39994506668294322"/>
      </bottom>
      <diagonal/>
    </border>
  </borders>
  <cellStyleXfs count="9">
    <xf numFmtId="0" fontId="0" fillId="0" borderId="0"/>
    <xf numFmtId="0" fontId="1" fillId="0" borderId="0"/>
    <xf numFmtId="0" fontId="3" fillId="0" borderId="0"/>
    <xf numFmtId="9" fontId="3" fillId="0" borderId="0" applyFont="0" applyFill="0" applyBorder="0" applyAlignment="0" applyProtection="0"/>
    <xf numFmtId="166" fontId="9" fillId="0" borderId="0" applyFont="0" applyFill="0" applyBorder="0" applyAlignment="0" applyProtection="0"/>
    <xf numFmtId="0" fontId="9" fillId="0" borderId="0"/>
    <xf numFmtId="43" fontId="3" fillId="0" borderId="0" applyFont="0" applyFill="0" applyBorder="0" applyAlignment="0" applyProtection="0"/>
    <xf numFmtId="0" fontId="24" fillId="0" borderId="0"/>
    <xf numFmtId="0" fontId="28" fillId="0" borderId="0" applyNumberFormat="0" applyFill="0" applyBorder="0" applyAlignment="0" applyProtection="0"/>
  </cellStyleXfs>
  <cellXfs count="231">
    <xf numFmtId="0" fontId="0" fillId="0" borderId="0" xfId="0"/>
    <xf numFmtId="0" fontId="2" fillId="0" borderId="0" xfId="2" applyFont="1"/>
    <xf numFmtId="0" fontId="0" fillId="0" borderId="0" xfId="0" applyAlignment="1">
      <alignment horizontal="center"/>
    </xf>
    <xf numFmtId="0" fontId="8" fillId="0" borderId="0" xfId="0" applyFont="1"/>
    <xf numFmtId="0" fontId="0" fillId="0" borderId="0" xfId="0" applyNumberFormat="1"/>
    <xf numFmtId="0" fontId="0" fillId="0" borderId="0" xfId="0" applyFill="1"/>
    <xf numFmtId="0" fontId="2" fillId="0" borderId="0" xfId="2" applyFont="1" applyAlignment="1">
      <alignment vertical="center"/>
    </xf>
    <xf numFmtId="0" fontId="0" fillId="0" borderId="0" xfId="0" applyAlignment="1">
      <alignment vertical="center"/>
    </xf>
    <xf numFmtId="0" fontId="12" fillId="0" borderId="0" xfId="0" applyNumberFormat="1" applyFont="1"/>
    <xf numFmtId="0" fontId="0" fillId="0" borderId="0" xfId="0" applyAlignment="1">
      <alignment horizontal="center" vertical="center"/>
    </xf>
    <xf numFmtId="0" fontId="8" fillId="0" borderId="0" xfId="0" applyFont="1" applyFill="1"/>
    <xf numFmtId="0" fontId="17" fillId="0" borderId="0" xfId="0" applyFont="1" applyFill="1"/>
    <xf numFmtId="0" fontId="0" fillId="0" borderId="0" xfId="0" applyAlignment="1">
      <alignment horizontal="left"/>
    </xf>
    <xf numFmtId="0" fontId="19" fillId="3" borderId="0" xfId="0" applyFont="1" applyFill="1"/>
    <xf numFmtId="0" fontId="20" fillId="3" borderId="0" xfId="0" applyFont="1" applyFill="1"/>
    <xf numFmtId="0" fontId="21" fillId="3" borderId="0" xfId="0" applyFont="1" applyFill="1"/>
    <xf numFmtId="0" fontId="21" fillId="0" borderId="0" xfId="0" applyFont="1" applyFill="1"/>
    <xf numFmtId="0" fontId="12" fillId="0" borderId="0" xfId="2" applyFont="1"/>
    <xf numFmtId="0" fontId="23" fillId="0" borderId="0" xfId="0" applyFont="1" applyAlignment="1">
      <alignment horizontal="right" vertical="center"/>
    </xf>
    <xf numFmtId="2" fontId="0" fillId="0" borderId="0" xfId="0" applyNumberFormat="1"/>
    <xf numFmtId="0" fontId="0" fillId="0" borderId="0" xfId="0" applyFill="1" applyAlignment="1">
      <alignment vertical="center"/>
    </xf>
    <xf numFmtId="0" fontId="0" fillId="0" borderId="0" xfId="0" applyFill="1" applyAlignment="1">
      <alignment horizontal="center"/>
    </xf>
    <xf numFmtId="0" fontId="2" fillId="0" borderId="1" xfId="2" applyFont="1" applyBorder="1" applyAlignment="1">
      <alignment horizontal="left" vertical="center"/>
    </xf>
    <xf numFmtId="3" fontId="8" fillId="0" borderId="1" xfId="0" applyNumberFormat="1" applyFont="1" applyBorder="1" applyAlignment="1">
      <alignment horizontal="center" vertical="center"/>
    </xf>
    <xf numFmtId="0" fontId="7" fillId="0" borderId="1" xfId="1" applyFont="1" applyBorder="1" applyAlignment="1">
      <alignment horizontal="center" vertical="center"/>
    </xf>
    <xf numFmtId="3" fontId="25" fillId="2" borderId="1" xfId="1" applyNumberFormat="1" applyFont="1" applyFill="1" applyBorder="1" applyAlignment="1">
      <alignment horizontal="center" vertical="center"/>
    </xf>
    <xf numFmtId="49" fontId="4" fillId="0" borderId="1" xfId="0" applyNumberFormat="1" applyFont="1" applyBorder="1" applyAlignment="1">
      <alignment vertical="center" wrapText="1"/>
    </xf>
    <xf numFmtId="49" fontId="5" fillId="0" borderId="1" xfId="0" applyNumberFormat="1" applyFont="1" applyBorder="1" applyAlignment="1">
      <alignment horizontal="left" vertical="center" wrapText="1"/>
    </xf>
    <xf numFmtId="49" fontId="11" fillId="0" borderId="1" xfId="0" applyNumberFormat="1" applyFont="1" applyFill="1" applyBorder="1" applyAlignment="1">
      <alignment horizontal="left" vertical="center"/>
    </xf>
    <xf numFmtId="3" fontId="5" fillId="0" borderId="1" xfId="0" applyNumberFormat="1" applyFont="1" applyBorder="1" applyAlignment="1">
      <alignment horizontal="left" vertical="center" wrapText="1"/>
    </xf>
    <xf numFmtId="3" fontId="11" fillId="0" borderId="1" xfId="0" applyNumberFormat="1" applyFont="1" applyFill="1" applyBorder="1" applyAlignment="1">
      <alignment horizontal="left" vertical="center"/>
    </xf>
    <xf numFmtId="0" fontId="4" fillId="0" borderId="1" xfId="0" applyFont="1" applyBorder="1" applyAlignment="1">
      <alignment wrapText="1"/>
    </xf>
    <xf numFmtId="0" fontId="5" fillId="0" borderId="1" xfId="0" applyFont="1" applyBorder="1" applyAlignment="1">
      <alignment horizontal="left" vertical="center" wrapText="1"/>
    </xf>
    <xf numFmtId="0" fontId="11" fillId="0" borderId="1" xfId="0" applyFont="1" applyFill="1" applyBorder="1" applyAlignment="1">
      <alignment horizontal="left" vertical="center"/>
    </xf>
    <xf numFmtId="49" fontId="5" fillId="0" borderId="1" xfId="5" applyNumberFormat="1" applyFont="1" applyBorder="1" applyAlignment="1">
      <alignment horizontal="left" vertical="center" wrapText="1"/>
    </xf>
    <xf numFmtId="49" fontId="4" fillId="0" borderId="1" xfId="0" applyNumberFormat="1" applyFont="1" applyBorder="1" applyAlignment="1">
      <alignment wrapText="1"/>
    </xf>
    <xf numFmtId="165" fontId="10" fillId="0" borderId="1" xfId="0" applyNumberFormat="1" applyFont="1" applyFill="1" applyBorder="1" applyAlignment="1">
      <alignment horizontal="right" vertical="center"/>
    </xf>
    <xf numFmtId="0" fontId="10" fillId="0" borderId="1" xfId="0" applyNumberFormat="1" applyFont="1" applyFill="1" applyBorder="1" applyAlignment="1">
      <alignment horizontal="right" vertical="center"/>
    </xf>
    <xf numFmtId="164" fontId="10" fillId="0" borderId="1" xfId="0" applyNumberFormat="1" applyFont="1" applyFill="1" applyBorder="1" applyAlignment="1">
      <alignment horizontal="right" vertical="center"/>
    </xf>
    <xf numFmtId="49" fontId="14" fillId="0" borderId="1" xfId="0" applyNumberFormat="1" applyFont="1" applyFill="1" applyBorder="1" applyAlignment="1">
      <alignment horizontal="left" vertical="center"/>
    </xf>
    <xf numFmtId="165" fontId="6" fillId="0" borderId="1" xfId="0" applyNumberFormat="1" applyFont="1" applyFill="1" applyBorder="1" applyAlignment="1">
      <alignment horizontal="right" vertical="center"/>
    </xf>
    <xf numFmtId="49" fontId="4" fillId="0" borderId="1" xfId="0" applyNumberFormat="1" applyFont="1" applyFill="1" applyBorder="1" applyAlignment="1">
      <alignment wrapText="1"/>
    </xf>
    <xf numFmtId="3" fontId="5"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xf>
    <xf numFmtId="165" fontId="6" fillId="0" borderId="1" xfId="4" applyNumberFormat="1" applyFont="1" applyFill="1" applyBorder="1" applyAlignment="1">
      <alignment horizontal="right" vertical="center"/>
    </xf>
    <xf numFmtId="0" fontId="11" fillId="0" borderId="1" xfId="0" applyFont="1" applyBorder="1" applyAlignment="1">
      <alignment horizontal="left" vertical="center" wrapText="1"/>
    </xf>
    <xf numFmtId="165" fontId="5" fillId="0" borderId="1" xfId="0" applyNumberFormat="1" applyFont="1" applyBorder="1" applyAlignment="1">
      <alignment horizontal="left" vertical="center" wrapText="1"/>
    </xf>
    <xf numFmtId="165" fontId="11" fillId="0" borderId="1" xfId="0" applyNumberFormat="1" applyFont="1" applyFill="1" applyBorder="1" applyAlignment="1">
      <alignment horizontal="left" vertical="center"/>
    </xf>
    <xf numFmtId="164" fontId="22" fillId="0" borderId="1" xfId="0" applyNumberFormat="1" applyFont="1" applyFill="1" applyBorder="1" applyAlignment="1">
      <alignment horizontal="right" vertical="center"/>
    </xf>
    <xf numFmtId="3" fontId="4" fillId="0"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49" fontId="5" fillId="0" borderId="1" xfId="0" applyNumberFormat="1" applyFont="1" applyBorder="1" applyAlignment="1">
      <alignment horizontal="left"/>
    </xf>
    <xf numFmtId="164" fontId="15" fillId="0" borderId="1" xfId="0" applyNumberFormat="1" applyFont="1" applyFill="1" applyBorder="1" applyAlignment="1">
      <alignment horizontal="right" vertical="center"/>
    </xf>
    <xf numFmtId="49" fontId="4" fillId="0" borderId="1" xfId="0" applyNumberFormat="1" applyFont="1" applyFill="1" applyBorder="1" applyAlignment="1">
      <alignment vertical="center" wrapText="1"/>
    </xf>
    <xf numFmtId="164" fontId="10" fillId="0" borderId="1" xfId="4" applyNumberFormat="1" applyFont="1" applyFill="1" applyBorder="1" applyAlignment="1">
      <alignment horizontal="right" vertical="center"/>
    </xf>
    <xf numFmtId="3" fontId="11" fillId="0" borderId="1" xfId="0" applyNumberFormat="1" applyFont="1" applyBorder="1" applyAlignment="1">
      <alignment horizontal="left" vertical="center"/>
    </xf>
    <xf numFmtId="49" fontId="11" fillId="0" borderId="1" xfId="0" applyNumberFormat="1" applyFont="1" applyBorder="1" applyAlignment="1">
      <alignment horizontal="left" vertical="center"/>
    </xf>
    <xf numFmtId="0" fontId="14" fillId="0" borderId="1" xfId="0" applyFont="1" applyBorder="1" applyAlignment="1">
      <alignment horizontal="left" vertical="center"/>
    </xf>
    <xf numFmtId="165" fontId="11" fillId="0" borderId="1" xfId="0" applyNumberFormat="1" applyFont="1" applyBorder="1" applyAlignment="1">
      <alignment horizontal="left" vertical="center"/>
    </xf>
    <xf numFmtId="0" fontId="7" fillId="0" borderId="2" xfId="1" applyFont="1" applyBorder="1" applyAlignment="1">
      <alignment horizontal="center" vertical="center"/>
    </xf>
    <xf numFmtId="0" fontId="13" fillId="0" borderId="2" xfId="1" applyFont="1" applyBorder="1" applyAlignment="1">
      <alignment horizontal="center" vertical="center" wrapText="1"/>
    </xf>
    <xf numFmtId="0" fontId="18" fillId="0" borderId="2" xfId="1" applyNumberFormat="1" applyFont="1" applyBorder="1" applyAlignment="1">
      <alignment horizontal="center" vertical="center"/>
    </xf>
    <xf numFmtId="3" fontId="25" fillId="2" borderId="3" xfId="1" applyNumberFormat="1" applyFont="1" applyFill="1" applyBorder="1" applyAlignment="1">
      <alignment horizontal="center" vertical="center"/>
    </xf>
    <xf numFmtId="0" fontId="2" fillId="0" borderId="4" xfId="2" applyFont="1" applyFill="1" applyBorder="1" applyAlignment="1">
      <alignment horizontal="center" vertical="center"/>
    </xf>
    <xf numFmtId="165" fontId="15" fillId="0" borderId="5" xfId="0" applyNumberFormat="1" applyFont="1" applyFill="1" applyBorder="1" applyAlignment="1">
      <alignment horizontal="right" vertical="center"/>
    </xf>
    <xf numFmtId="165" fontId="16" fillId="0" borderId="5" xfId="0" applyNumberFormat="1" applyFont="1" applyFill="1" applyBorder="1" applyAlignment="1">
      <alignment horizontal="right" vertical="center"/>
    </xf>
    <xf numFmtId="164" fontId="15" fillId="0" borderId="5" xfId="0" applyNumberFormat="1" applyFont="1" applyFill="1" applyBorder="1" applyAlignment="1">
      <alignment horizontal="right" vertical="center"/>
    </xf>
    <xf numFmtId="0" fontId="2" fillId="0" borderId="6" xfId="2" applyFont="1" applyFill="1" applyBorder="1" applyAlignment="1">
      <alignment horizontal="center" vertical="center"/>
    </xf>
    <xf numFmtId="49" fontId="4" fillId="0" borderId="7" xfId="0" applyNumberFormat="1" applyFont="1" applyFill="1" applyBorder="1" applyAlignment="1">
      <alignment vertical="center" wrapText="1"/>
    </xf>
    <xf numFmtId="0" fontId="2" fillId="0" borderId="10" xfId="2" applyFont="1" applyBorder="1" applyAlignment="1">
      <alignment horizontal="left" vertical="center"/>
    </xf>
    <xf numFmtId="49" fontId="4" fillId="0" borderId="12" xfId="0" applyNumberFormat="1" applyFont="1" applyBorder="1" applyAlignment="1">
      <alignment vertical="center" wrapText="1"/>
    </xf>
    <xf numFmtId="3" fontId="8" fillId="0" borderId="9" xfId="0" applyNumberFormat="1" applyFont="1" applyBorder="1" applyAlignment="1">
      <alignment horizontal="center" vertical="center"/>
    </xf>
    <xf numFmtId="0" fontId="1" fillId="0" borderId="1" xfId="1" applyNumberFormat="1" applyBorder="1" applyAlignment="1">
      <alignment horizontal="center" vertical="center"/>
    </xf>
    <xf numFmtId="0" fontId="2" fillId="0" borderId="1" xfId="2" applyFont="1" applyBorder="1" applyAlignment="1">
      <alignment horizontal="center" vertical="center"/>
    </xf>
    <xf numFmtId="49" fontId="5" fillId="0" borderId="1" xfId="0" applyNumberFormat="1" applyFont="1" applyBorder="1" applyAlignment="1">
      <alignment vertical="center" wrapText="1"/>
    </xf>
    <xf numFmtId="3" fontId="5" fillId="0" borderId="1" xfId="0" applyNumberFormat="1" applyFont="1" applyBorder="1" applyAlignment="1">
      <alignment vertical="center" wrapText="1"/>
    </xf>
    <xf numFmtId="3" fontId="14" fillId="0" borderId="1" xfId="0" applyNumberFormat="1" applyFont="1" applyBorder="1" applyAlignment="1">
      <alignment horizontal="left" vertical="center"/>
    </xf>
    <xf numFmtId="164" fontId="6" fillId="0" borderId="1" xfId="0" applyNumberFormat="1" applyFont="1" applyFill="1" applyBorder="1" applyAlignment="1">
      <alignment horizontal="right" vertical="center"/>
    </xf>
    <xf numFmtId="164" fontId="16" fillId="0" borderId="1" xfId="0" applyNumberFormat="1" applyFont="1" applyFill="1" applyBorder="1" applyAlignment="1">
      <alignment horizontal="right" vertical="center"/>
    </xf>
    <xf numFmtId="49" fontId="5" fillId="0" borderId="1" xfId="0" applyNumberFormat="1" applyFont="1" applyBorder="1" applyAlignment="1">
      <alignment wrapText="1"/>
    </xf>
    <xf numFmtId="0" fontId="4" fillId="0" borderId="1" xfId="0" applyFont="1" applyBorder="1" applyAlignment="1">
      <alignment vertical="center" wrapText="1"/>
    </xf>
    <xf numFmtId="164" fontId="6" fillId="0" borderId="1" xfId="4" applyNumberFormat="1" applyFont="1" applyFill="1" applyBorder="1" applyAlignment="1">
      <alignment horizontal="right" vertical="center"/>
    </xf>
    <xf numFmtId="0" fontId="11" fillId="0" borderId="1" xfId="0" applyFont="1" applyBorder="1" applyAlignment="1">
      <alignment vertical="center" wrapText="1"/>
    </xf>
    <xf numFmtId="0" fontId="5" fillId="0" borderId="1" xfId="0" applyFont="1" applyBorder="1" applyAlignment="1">
      <alignment vertical="center" wrapText="1"/>
    </xf>
    <xf numFmtId="49" fontId="5" fillId="0" borderId="1" xfId="5" applyNumberFormat="1" applyFont="1" applyBorder="1" applyAlignment="1">
      <alignment vertical="center" wrapText="1"/>
    </xf>
    <xf numFmtId="165" fontId="5" fillId="0" borderId="1" xfId="0" applyNumberFormat="1" applyFont="1" applyBorder="1" applyAlignment="1">
      <alignment vertical="center" wrapText="1"/>
    </xf>
    <xf numFmtId="165" fontId="10" fillId="0" borderId="1" xfId="0" applyNumberFormat="1" applyFont="1" applyBorder="1" applyAlignment="1">
      <alignment vertical="center" wrapText="1"/>
    </xf>
    <xf numFmtId="0" fontId="5" fillId="0" borderId="1" xfId="0" applyFont="1" applyFill="1" applyBorder="1" applyAlignment="1">
      <alignment vertical="center" wrapText="1"/>
    </xf>
    <xf numFmtId="168" fontId="10" fillId="0" borderId="1" xfId="0" applyNumberFormat="1" applyFont="1" applyFill="1" applyBorder="1" applyAlignment="1">
      <alignment horizontal="right" vertical="center"/>
    </xf>
    <xf numFmtId="0" fontId="8" fillId="0" borderId="0" xfId="0" applyFont="1" applyAlignment="1">
      <alignment horizontal="center" vertical="center"/>
    </xf>
    <xf numFmtId="0" fontId="11" fillId="0" borderId="1" xfId="0" applyFont="1" applyFill="1" applyBorder="1" applyAlignment="1">
      <alignment horizontal="right" vertical="center"/>
    </xf>
    <xf numFmtId="0" fontId="8" fillId="0" borderId="0" xfId="0" applyFont="1" applyAlignment="1">
      <alignment vertical="center"/>
    </xf>
    <xf numFmtId="0" fontId="27" fillId="0" borderId="0" xfId="0" applyNumberFormat="1" applyFont="1"/>
    <xf numFmtId="0" fontId="8" fillId="0" borderId="0" xfId="0" applyNumberFormat="1" applyFont="1"/>
    <xf numFmtId="49" fontId="29" fillId="0" borderId="1" xfId="0" applyNumberFormat="1" applyFont="1" applyBorder="1" applyAlignment="1">
      <alignment wrapText="1"/>
    </xf>
    <xf numFmtId="0" fontId="30" fillId="0" borderId="1" xfId="0" applyFont="1" applyFill="1" applyBorder="1" applyAlignment="1">
      <alignment horizontal="left" vertical="center" wrapText="1"/>
    </xf>
    <xf numFmtId="165" fontId="30" fillId="0" borderId="1" xfId="0" applyNumberFormat="1" applyFont="1" applyFill="1" applyBorder="1" applyAlignment="1">
      <alignment horizontal="right" vertical="center"/>
    </xf>
    <xf numFmtId="165" fontId="30" fillId="0" borderId="5" xfId="0" applyNumberFormat="1" applyFont="1" applyFill="1" applyBorder="1" applyAlignment="1">
      <alignment horizontal="right" vertical="center"/>
    </xf>
    <xf numFmtId="49" fontId="29" fillId="0" borderId="1" xfId="0" applyNumberFormat="1" applyFont="1" applyBorder="1" applyAlignment="1">
      <alignment vertical="center" wrapText="1"/>
    </xf>
    <xf numFmtId="49" fontId="30" fillId="0" borderId="1" xfId="0" applyNumberFormat="1" applyFont="1" applyBorder="1" applyAlignment="1">
      <alignment horizontal="left"/>
    </xf>
    <xf numFmtId="49" fontId="31" fillId="0" borderId="1" xfId="0" applyNumberFormat="1" applyFont="1" applyFill="1" applyBorder="1" applyAlignment="1">
      <alignment horizontal="left" vertical="center"/>
    </xf>
    <xf numFmtId="0" fontId="30" fillId="0" borderId="1" xfId="0" applyNumberFormat="1" applyFont="1" applyFill="1" applyBorder="1" applyAlignment="1">
      <alignment horizontal="right" vertical="center"/>
    </xf>
    <xf numFmtId="49" fontId="32" fillId="0" borderId="1" xfId="0" applyNumberFormat="1" applyFont="1" applyBorder="1" applyAlignment="1">
      <alignment horizontal="center" vertical="center" wrapText="1"/>
    </xf>
    <xf numFmtId="164" fontId="30" fillId="0" borderId="1" xfId="0" applyNumberFormat="1" applyFont="1" applyFill="1" applyBorder="1" applyAlignment="1">
      <alignment horizontal="right" vertical="center"/>
    </xf>
    <xf numFmtId="165" fontId="30" fillId="0" borderId="1" xfId="0" applyNumberFormat="1" applyFont="1" applyBorder="1" applyAlignment="1">
      <alignment horizontal="left" vertical="center" wrapText="1"/>
    </xf>
    <xf numFmtId="165" fontId="31" fillId="0" borderId="1" xfId="0" applyNumberFormat="1" applyFont="1" applyFill="1" applyBorder="1" applyAlignment="1">
      <alignment horizontal="left" vertical="center"/>
    </xf>
    <xf numFmtId="49" fontId="29" fillId="0" borderId="1" xfId="0" applyNumberFormat="1" applyFont="1" applyFill="1" applyBorder="1" applyAlignment="1">
      <alignment vertical="center" wrapText="1"/>
    </xf>
    <xf numFmtId="3" fontId="30" fillId="0" borderId="1" xfId="0" applyNumberFormat="1" applyFont="1" applyBorder="1" applyAlignment="1">
      <alignment horizontal="left" vertical="center" wrapText="1"/>
    </xf>
    <xf numFmtId="49" fontId="29" fillId="0" borderId="1" xfId="0" applyNumberFormat="1" applyFont="1" applyFill="1" applyBorder="1" applyAlignment="1">
      <alignment horizontal="left" vertical="center" wrapText="1"/>
    </xf>
    <xf numFmtId="49" fontId="32" fillId="0" borderId="1" xfId="0" applyNumberFormat="1" applyFont="1" applyFill="1" applyBorder="1" applyAlignment="1">
      <alignment horizontal="center" vertical="center" wrapText="1"/>
    </xf>
    <xf numFmtId="49" fontId="30" fillId="0" borderId="1" xfId="0" applyNumberFormat="1" applyFont="1" applyBorder="1" applyAlignment="1"/>
    <xf numFmtId="49" fontId="31" fillId="0" borderId="1" xfId="0" applyNumberFormat="1" applyFont="1" applyBorder="1" applyAlignment="1">
      <alignment horizontal="left" vertical="center"/>
    </xf>
    <xf numFmtId="165" fontId="30" fillId="0" borderId="1" xfId="0" applyNumberFormat="1" applyFont="1" applyBorder="1" applyAlignment="1">
      <alignment vertical="center" wrapText="1"/>
    </xf>
    <xf numFmtId="165" fontId="31" fillId="0" borderId="1" xfId="0" applyNumberFormat="1" applyFont="1" applyBorder="1" applyAlignment="1">
      <alignment horizontal="left" vertical="center"/>
    </xf>
    <xf numFmtId="3" fontId="30" fillId="0" borderId="1" xfId="0" applyNumberFormat="1" applyFont="1" applyBorder="1" applyAlignment="1">
      <alignment vertical="center" wrapText="1"/>
    </xf>
    <xf numFmtId="0" fontId="30" fillId="0" borderId="1" xfId="0" applyFont="1" applyFill="1" applyBorder="1" applyAlignment="1">
      <alignment vertical="center" wrapText="1"/>
    </xf>
    <xf numFmtId="0" fontId="19" fillId="4" borderId="0" xfId="0" applyFont="1" applyFill="1"/>
    <xf numFmtId="0" fontId="21" fillId="4" borderId="0" xfId="0" applyFont="1" applyFill="1"/>
    <xf numFmtId="0" fontId="28" fillId="0" borderId="0" xfId="8"/>
    <xf numFmtId="0" fontId="0" fillId="0" borderId="0" xfId="0" applyNumberFormat="1" applyFill="1"/>
    <xf numFmtId="0" fontId="33" fillId="4" borderId="0" xfId="0" applyFont="1" applyFill="1"/>
    <xf numFmtId="0" fontId="33" fillId="0" borderId="0" xfId="0" applyFont="1" applyFill="1"/>
    <xf numFmtId="3" fontId="34" fillId="0" borderId="1" xfId="0" applyNumberFormat="1" applyFont="1" applyBorder="1" applyAlignment="1">
      <alignment horizontal="center" vertical="center"/>
    </xf>
    <xf numFmtId="0" fontId="34" fillId="0" borderId="0" xfId="0" applyFont="1"/>
    <xf numFmtId="0" fontId="35" fillId="0" borderId="0" xfId="2" applyFont="1"/>
    <xf numFmtId="49" fontId="36" fillId="0" borderId="1" xfId="0" applyNumberFormat="1" applyFont="1" applyBorder="1" applyAlignment="1">
      <alignment horizontal="center" vertical="center" wrapText="1"/>
    </xf>
    <xf numFmtId="49" fontId="38"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49" fontId="37" fillId="0" borderId="1" xfId="0" applyNumberFormat="1" applyFont="1" applyBorder="1" applyAlignment="1">
      <alignment horizontal="center" vertical="center" wrapText="1"/>
    </xf>
    <xf numFmtId="0" fontId="20" fillId="4" borderId="0" xfId="0" applyFont="1" applyFill="1" applyAlignment="1">
      <alignment vertical="center"/>
    </xf>
    <xf numFmtId="0" fontId="20" fillId="0" borderId="0" xfId="0" applyFont="1" applyFill="1" applyAlignment="1">
      <alignment vertical="center"/>
    </xf>
    <xf numFmtId="49" fontId="6" fillId="0" borderId="1" xfId="0" applyNumberFormat="1" applyFont="1" applyBorder="1" applyAlignment="1">
      <alignment vertical="center" wrapText="1"/>
    </xf>
    <xf numFmtId="3" fontId="34" fillId="0" borderId="11" xfId="0" applyNumberFormat="1" applyFont="1" applyBorder="1" applyAlignment="1">
      <alignment horizontal="center" vertical="center"/>
    </xf>
    <xf numFmtId="49" fontId="36" fillId="0" borderId="1" xfId="0" applyNumberFormat="1" applyFont="1" applyFill="1" applyBorder="1" applyAlignment="1">
      <alignment horizontal="center" vertical="center" wrapText="1"/>
    </xf>
    <xf numFmtId="3" fontId="37" fillId="0" borderId="1" xfId="0" applyNumberFormat="1" applyFont="1" applyFill="1" applyBorder="1" applyAlignment="1">
      <alignment horizontal="center" vertical="center"/>
    </xf>
    <xf numFmtId="49"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49" fontId="36" fillId="0" borderId="1" xfId="0" applyNumberFormat="1" applyFont="1" applyFill="1" applyBorder="1" applyAlignment="1">
      <alignment vertical="center" wrapText="1"/>
    </xf>
    <xf numFmtId="49" fontId="36" fillId="0" borderId="7" xfId="0" applyNumberFormat="1" applyFont="1" applyFill="1" applyBorder="1" applyAlignment="1">
      <alignment vertical="center" wrapText="1"/>
    </xf>
    <xf numFmtId="3" fontId="14" fillId="0" borderId="1" xfId="0" applyNumberFormat="1" applyFont="1" applyFill="1" applyBorder="1" applyAlignment="1">
      <alignment horizontal="left" vertical="center"/>
    </xf>
    <xf numFmtId="49" fontId="14" fillId="0" borderId="1" xfId="5" applyNumberFormat="1" applyFont="1" applyFill="1" applyBorder="1" applyAlignment="1">
      <alignment horizontal="left" vertical="center"/>
    </xf>
    <xf numFmtId="165" fontId="14" fillId="0" borderId="1" xfId="0" applyNumberFormat="1" applyFont="1" applyFill="1" applyBorder="1" applyAlignment="1">
      <alignment horizontal="left" vertical="center"/>
    </xf>
    <xf numFmtId="0" fontId="39" fillId="0" borderId="1" xfId="0" applyFont="1" applyFill="1" applyBorder="1" applyAlignment="1">
      <alignment horizontal="left" vertical="center"/>
    </xf>
    <xf numFmtId="49" fontId="39" fillId="0" borderId="1" xfId="0" applyNumberFormat="1" applyFont="1" applyFill="1" applyBorder="1" applyAlignment="1">
      <alignment horizontal="left" vertical="center"/>
    </xf>
    <xf numFmtId="165" fontId="39" fillId="0" borderId="1" xfId="0" applyNumberFormat="1" applyFont="1" applyFill="1" applyBorder="1" applyAlignment="1">
      <alignment horizontal="left" vertical="center"/>
    </xf>
    <xf numFmtId="0" fontId="14" fillId="0" borderId="7" xfId="0" applyFont="1" applyFill="1" applyBorder="1" applyAlignment="1">
      <alignment horizontal="left" vertical="center"/>
    </xf>
    <xf numFmtId="0" fontId="5" fillId="0" borderId="1" xfId="0" applyFont="1" applyFill="1" applyBorder="1" applyAlignment="1">
      <alignment horizontal="left" vertical="center" wrapText="1"/>
    </xf>
    <xf numFmtId="49" fontId="5" fillId="0" borderId="1" xfId="0" applyNumberFormat="1" applyFont="1" applyFill="1" applyBorder="1" applyAlignment="1">
      <alignment vertical="center" wrapText="1"/>
    </xf>
    <xf numFmtId="49" fontId="5" fillId="0" borderId="7" xfId="0" applyNumberFormat="1" applyFont="1" applyFill="1" applyBorder="1" applyAlignment="1">
      <alignment vertical="center" wrapText="1"/>
    </xf>
    <xf numFmtId="0" fontId="40" fillId="0" borderId="0" xfId="0" applyNumberFormat="1" applyFont="1"/>
    <xf numFmtId="0" fontId="41" fillId="0" borderId="1" xfId="1" applyFont="1" applyBorder="1" applyAlignment="1">
      <alignment horizontal="center" vertical="center" wrapText="1"/>
    </xf>
    <xf numFmtId="49" fontId="14" fillId="0" borderId="1" xfId="0" applyNumberFormat="1" applyFont="1" applyBorder="1" applyAlignment="1">
      <alignment horizontal="left" vertical="center"/>
    </xf>
    <xf numFmtId="49" fontId="14" fillId="0" borderId="1" xfId="5" applyNumberFormat="1" applyFont="1" applyBorder="1" applyAlignment="1">
      <alignment horizontal="left" vertical="center"/>
    </xf>
    <xf numFmtId="165" fontId="14" fillId="0" borderId="1" xfId="0" applyNumberFormat="1" applyFont="1" applyBorder="1" applyAlignment="1">
      <alignment horizontal="left" vertical="center"/>
    </xf>
    <xf numFmtId="165" fontId="42" fillId="0" borderId="1" xfId="0" applyNumberFormat="1" applyFont="1" applyBorder="1" applyAlignment="1">
      <alignment horizontal="left" vertical="center"/>
    </xf>
    <xf numFmtId="49" fontId="39" fillId="0" borderId="1" xfId="0" applyNumberFormat="1" applyFont="1" applyBorder="1" applyAlignment="1">
      <alignment horizontal="left" vertical="center"/>
    </xf>
    <xf numFmtId="165" fontId="39" fillId="0" borderId="1" xfId="0" applyNumberFormat="1" applyFont="1" applyBorder="1" applyAlignment="1">
      <alignment horizontal="left" vertical="center"/>
    </xf>
    <xf numFmtId="3" fontId="6" fillId="0" borderId="1"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167" fontId="6" fillId="0" borderId="1" xfId="6" applyNumberFormat="1" applyFont="1" applyFill="1" applyBorder="1" applyAlignment="1">
      <alignment horizontal="right" vertical="center"/>
    </xf>
    <xf numFmtId="0" fontId="6" fillId="0" borderId="1" xfId="0" applyNumberFormat="1" applyFont="1" applyFill="1" applyBorder="1" applyAlignment="1">
      <alignment horizontal="right" vertical="center"/>
    </xf>
    <xf numFmtId="0" fontId="6" fillId="0" borderId="1" xfId="3" applyNumberFormat="1" applyFont="1" applyFill="1" applyBorder="1" applyAlignment="1">
      <alignment horizontal="right" vertical="center"/>
    </xf>
    <xf numFmtId="164" fontId="6" fillId="0" borderId="1" xfId="3" applyNumberFormat="1" applyFont="1" applyFill="1" applyBorder="1" applyAlignment="1">
      <alignment horizontal="right" vertical="center"/>
    </xf>
    <xf numFmtId="165" fontId="29" fillId="0" borderId="1" xfId="4" applyNumberFormat="1" applyFont="1" applyFill="1" applyBorder="1" applyAlignment="1">
      <alignment horizontal="right" vertical="center"/>
    </xf>
    <xf numFmtId="164" fontId="29" fillId="0" borderId="1" xfId="4" applyNumberFormat="1" applyFont="1" applyFill="1" applyBorder="1" applyAlignment="1">
      <alignment horizontal="right" vertical="center"/>
    </xf>
    <xf numFmtId="164" fontId="29" fillId="0" borderId="1" xfId="0" applyNumberFormat="1" applyFont="1" applyFill="1" applyBorder="1" applyAlignment="1">
      <alignment horizontal="right" vertical="center"/>
    </xf>
    <xf numFmtId="0" fontId="6" fillId="0" borderId="1" xfId="4"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0" fontId="29" fillId="0" borderId="1" xfId="0" applyNumberFormat="1" applyFont="1" applyFill="1" applyBorder="1" applyAlignment="1">
      <alignment horizontal="right" vertical="center"/>
    </xf>
    <xf numFmtId="168" fontId="6" fillId="0" borderId="1" xfId="0" applyNumberFormat="1" applyFont="1" applyFill="1" applyBorder="1" applyAlignment="1">
      <alignment horizontal="right" vertical="center"/>
    </xf>
    <xf numFmtId="3" fontId="16" fillId="0" borderId="5" xfId="0" applyNumberFormat="1" applyFont="1" applyFill="1" applyBorder="1" applyAlignment="1">
      <alignment horizontal="right" vertical="center"/>
    </xf>
    <xf numFmtId="0" fontId="6" fillId="0" borderId="5" xfId="0" applyNumberFormat="1" applyFont="1" applyFill="1" applyBorder="1" applyAlignment="1">
      <alignment horizontal="right" vertical="center"/>
    </xf>
    <xf numFmtId="165" fontId="29" fillId="0" borderId="1" xfId="0" applyNumberFormat="1" applyFont="1" applyFill="1" applyBorder="1" applyAlignment="1">
      <alignment horizontal="right" vertical="center"/>
    </xf>
    <xf numFmtId="165" fontId="29" fillId="0" borderId="5" xfId="0" applyNumberFormat="1" applyFont="1" applyFill="1" applyBorder="1" applyAlignment="1">
      <alignment horizontal="right" vertical="center"/>
    </xf>
    <xf numFmtId="0" fontId="14" fillId="0" borderId="1" xfId="0" applyFont="1" applyFill="1" applyBorder="1" applyAlignment="1">
      <alignment horizontal="right" vertical="center"/>
    </xf>
    <xf numFmtId="164" fontId="16" fillId="0" borderId="5" xfId="0" applyNumberFormat="1" applyFont="1" applyFill="1" applyBorder="1" applyAlignment="1">
      <alignment horizontal="right" vertical="center"/>
    </xf>
    <xf numFmtId="0" fontId="29" fillId="0" borderId="5" xfId="0" applyNumberFormat="1" applyFont="1" applyFill="1" applyBorder="1" applyAlignment="1">
      <alignment horizontal="right" vertical="center"/>
    </xf>
    <xf numFmtId="0" fontId="6" fillId="0" borderId="7" xfId="4" applyNumberFormat="1" applyFont="1" applyFill="1" applyBorder="1" applyAlignment="1">
      <alignment horizontal="right" vertical="center"/>
    </xf>
    <xf numFmtId="164" fontId="6" fillId="0" borderId="7" xfId="4" applyNumberFormat="1" applyFont="1" applyFill="1" applyBorder="1" applyAlignment="1">
      <alignment horizontal="right" vertical="center"/>
    </xf>
    <xf numFmtId="165" fontId="16" fillId="0" borderId="8" xfId="0" applyNumberFormat="1" applyFont="1" applyFill="1" applyBorder="1" applyAlignment="1">
      <alignment horizontal="right" vertical="center"/>
    </xf>
    <xf numFmtId="0" fontId="8" fillId="0" borderId="0" xfId="0" applyFont="1" applyAlignment="1">
      <alignment vertical="top"/>
    </xf>
    <xf numFmtId="0" fontId="2" fillId="0" borderId="0" xfId="2" applyFont="1" applyFill="1" applyBorder="1" applyAlignment="1">
      <alignment horizontal="center" vertical="center"/>
    </xf>
    <xf numFmtId="49" fontId="4" fillId="0" borderId="0" xfId="0" applyNumberFormat="1" applyFont="1" applyFill="1" applyBorder="1" applyAlignment="1">
      <alignment vertical="center" wrapText="1"/>
    </xf>
    <xf numFmtId="49" fontId="36" fillId="0" borderId="0"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14" fillId="0" borderId="0" xfId="0" applyFont="1" applyFill="1" applyBorder="1" applyAlignment="1">
      <alignment horizontal="left" vertical="center"/>
    </xf>
    <xf numFmtId="0" fontId="6" fillId="0" borderId="0" xfId="4" applyNumberFormat="1" applyFont="1" applyFill="1" applyBorder="1" applyAlignment="1">
      <alignment horizontal="right" vertical="center"/>
    </xf>
    <xf numFmtId="164" fontId="6" fillId="0" borderId="0" xfId="4" applyNumberFormat="1" applyFont="1" applyFill="1" applyBorder="1" applyAlignment="1">
      <alignment horizontal="right" vertical="center"/>
    </xf>
    <xf numFmtId="165" fontId="16" fillId="0" borderId="0" xfId="0" applyNumberFormat="1" applyFont="1" applyFill="1" applyBorder="1" applyAlignment="1">
      <alignment horizontal="right" vertical="center"/>
    </xf>
    <xf numFmtId="0" fontId="2" fillId="0" borderId="0" xfId="2" applyFont="1" applyBorder="1" applyAlignment="1">
      <alignment horizontal="center" vertical="center"/>
    </xf>
    <xf numFmtId="49" fontId="4" fillId="0" borderId="0" xfId="0" applyNumberFormat="1" applyFont="1" applyBorder="1" applyAlignment="1">
      <alignment vertical="center" wrapText="1"/>
    </xf>
    <xf numFmtId="49" fontId="36" fillId="0" borderId="0" xfId="0" applyNumberFormat="1" applyFont="1" applyBorder="1" applyAlignment="1">
      <alignment horizontal="center" vertical="center" wrapText="1"/>
    </xf>
    <xf numFmtId="3" fontId="5" fillId="0" borderId="0" xfId="0" applyNumberFormat="1" applyFont="1" applyBorder="1" applyAlignment="1">
      <alignment vertical="center" wrapText="1"/>
    </xf>
    <xf numFmtId="165" fontId="14" fillId="0" borderId="0" xfId="0" applyNumberFormat="1" applyFont="1" applyBorder="1" applyAlignment="1">
      <alignment horizontal="left" vertical="center"/>
    </xf>
    <xf numFmtId="0"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8" fontId="6" fillId="0" borderId="0" xfId="0" applyNumberFormat="1" applyFont="1" applyFill="1" applyBorder="1" applyAlignment="1">
      <alignment horizontal="right" vertical="center"/>
    </xf>
    <xf numFmtId="164" fontId="16" fillId="0" borderId="0" xfId="0" applyNumberFormat="1" applyFont="1" applyFill="1" applyBorder="1" applyAlignment="1">
      <alignment horizontal="right" vertical="center"/>
    </xf>
    <xf numFmtId="0" fontId="43" fillId="0" borderId="0" xfId="0" applyFont="1" applyAlignment="1">
      <alignment vertical="center"/>
    </xf>
    <xf numFmtId="49" fontId="44" fillId="0" borderId="0" xfId="0" applyNumberFormat="1" applyFont="1" applyBorder="1" applyAlignment="1">
      <alignment horizontal="center" vertical="center" wrapText="1"/>
    </xf>
    <xf numFmtId="3" fontId="45" fillId="0" borderId="0" xfId="0" applyNumberFormat="1" applyFont="1" applyBorder="1" applyAlignment="1">
      <alignment vertical="center" wrapText="1"/>
    </xf>
    <xf numFmtId="165" fontId="46" fillId="0" borderId="0" xfId="0" applyNumberFormat="1" applyFont="1" applyBorder="1" applyAlignment="1">
      <alignment horizontal="left" vertical="center"/>
    </xf>
    <xf numFmtId="0" fontId="47" fillId="0" borderId="0" xfId="0" applyNumberFormat="1" applyFont="1" applyFill="1" applyBorder="1" applyAlignment="1">
      <alignment horizontal="right" vertical="center"/>
    </xf>
    <xf numFmtId="164" fontId="47" fillId="0" borderId="0" xfId="0" applyNumberFormat="1" applyFont="1" applyFill="1" applyBorder="1" applyAlignment="1">
      <alignment horizontal="right" vertical="center"/>
    </xf>
    <xf numFmtId="168" fontId="47" fillId="0" borderId="0" xfId="0" applyNumberFormat="1" applyFont="1" applyFill="1" applyBorder="1" applyAlignment="1">
      <alignment horizontal="right" vertical="center"/>
    </xf>
    <xf numFmtId="164" fontId="48" fillId="0" borderId="0" xfId="0" applyNumberFormat="1" applyFont="1" applyFill="1" applyBorder="1" applyAlignment="1">
      <alignment horizontal="right" vertical="center"/>
    </xf>
    <xf numFmtId="0" fontId="49" fillId="0" borderId="0" xfId="2" applyFont="1" applyAlignment="1">
      <alignment vertical="center"/>
    </xf>
    <xf numFmtId="0" fontId="45" fillId="0" borderId="0" xfId="0" applyFont="1"/>
    <xf numFmtId="0" fontId="50" fillId="0" borderId="0" xfId="0" applyFont="1"/>
    <xf numFmtId="0" fontId="51" fillId="0" borderId="0" xfId="0" applyNumberFormat="1" applyFont="1"/>
    <xf numFmtId="0" fontId="52" fillId="0" borderId="0" xfId="0" applyNumberFormat="1" applyFont="1"/>
    <xf numFmtId="0" fontId="52" fillId="0" borderId="0" xfId="0" applyFont="1"/>
    <xf numFmtId="0" fontId="52" fillId="0" borderId="0" xfId="0" applyFont="1" applyAlignment="1">
      <alignment horizontal="left"/>
    </xf>
    <xf numFmtId="0" fontId="50" fillId="0" borderId="0" xfId="0" applyFont="1" applyAlignment="1">
      <alignment vertical="center"/>
    </xf>
    <xf numFmtId="0" fontId="54" fillId="0" borderId="0" xfId="8" applyFont="1" applyAlignment="1">
      <alignment vertical="center"/>
    </xf>
    <xf numFmtId="0" fontId="49" fillId="0" borderId="0" xfId="0" applyFont="1" applyAlignment="1">
      <alignment horizontal="center" vertical="center"/>
    </xf>
    <xf numFmtId="0" fontId="52" fillId="0" borderId="0" xfId="0" applyFont="1" applyAlignment="1">
      <alignment horizontal="center" vertical="center"/>
    </xf>
    <xf numFmtId="0" fontId="50" fillId="0" borderId="0" xfId="0" applyFont="1" applyAlignment="1">
      <alignment horizontal="center" vertical="center"/>
    </xf>
    <xf numFmtId="0" fontId="56" fillId="0" borderId="0" xfId="0" applyFont="1" applyAlignment="1">
      <alignment horizontal="center" vertical="center" shrinkToFit="1"/>
    </xf>
    <xf numFmtId="0" fontId="56" fillId="0" borderId="0" xfId="0" applyFont="1" applyAlignment="1">
      <alignment horizontal="center" vertical="center"/>
    </xf>
    <xf numFmtId="0" fontId="54" fillId="0" borderId="0" xfId="8" applyFont="1" applyAlignment="1">
      <alignment horizontal="left" vertical="top"/>
    </xf>
    <xf numFmtId="0" fontId="45" fillId="0" borderId="0" xfId="0" applyFont="1" applyAlignment="1">
      <alignment horizontal="left" vertical="top"/>
    </xf>
    <xf numFmtId="0" fontId="50" fillId="0" borderId="0" xfId="0" applyFont="1" applyAlignment="1">
      <alignment horizontal="left" vertical="top"/>
    </xf>
    <xf numFmtId="0" fontId="51" fillId="0" borderId="0" xfId="0" applyNumberFormat="1" applyFont="1" applyAlignment="1">
      <alignment horizontal="left" vertical="top"/>
    </xf>
    <xf numFmtId="0" fontId="52" fillId="0" borderId="0" xfId="0" applyNumberFormat="1" applyFont="1" applyAlignment="1">
      <alignment horizontal="left" vertical="top"/>
    </xf>
    <xf numFmtId="0" fontId="52" fillId="0" borderId="0" xfId="0" applyFont="1" applyAlignment="1">
      <alignment horizontal="left" vertical="top"/>
    </xf>
    <xf numFmtId="0" fontId="55" fillId="0" borderId="0" xfId="0" applyNumberFormat="1" applyFont="1" applyAlignment="1">
      <alignment horizontal="left" vertical="top"/>
    </xf>
    <xf numFmtId="0" fontId="50" fillId="0" borderId="0" xfId="0" applyNumberFormat="1" applyFont="1" applyAlignment="1">
      <alignment horizontal="left" vertical="top"/>
    </xf>
    <xf numFmtId="0" fontId="50" fillId="0" borderId="0" xfId="0" applyFont="1" applyAlignment="1">
      <alignment horizontal="left" vertical="top" wrapText="1"/>
    </xf>
    <xf numFmtId="0" fontId="57" fillId="0" borderId="4" xfId="2" applyFont="1" applyFill="1" applyBorder="1" applyAlignment="1">
      <alignment horizontal="center" vertical="center"/>
    </xf>
    <xf numFmtId="0" fontId="57" fillId="0" borderId="1" xfId="2" applyFont="1" applyBorder="1" applyAlignment="1">
      <alignment horizontal="center" vertical="center"/>
    </xf>
  </cellXfs>
  <cellStyles count="9">
    <cellStyle name="Comma" xfId="6" builtinId="3"/>
    <cellStyle name="Comma 2" xfId="4" xr:uid="{00000000-0005-0000-0000-000001000000}"/>
    <cellStyle name="Hyperlink" xfId="8" builtinId="8"/>
    <cellStyle name="Normal" xfId="0" builtinId="0"/>
    <cellStyle name="Normal 2" xfId="2" xr:uid="{00000000-0005-0000-0000-000004000000}"/>
    <cellStyle name="Normal 3" xfId="5" xr:uid="{00000000-0005-0000-0000-000005000000}"/>
    <cellStyle name="Normal 4" xfId="1" xr:uid="{00000000-0005-0000-0000-000006000000}"/>
    <cellStyle name="Normal 5" xfId="7" xr:uid="{00000000-0005-0000-0000-000007000000}"/>
    <cellStyle name="Percent" xfId="3" builtinId="5"/>
  </cellStyles>
  <dxfs count="43">
    <dxf>
      <font>
        <b/>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0" indent="0" justifyLastLine="0" shrinkToFit="0" readingOrder="0"/>
    </dxf>
    <dxf>
      <font>
        <b val="0"/>
        <strike val="0"/>
        <outline val="0"/>
        <shadow val="0"/>
        <u val="none"/>
        <vertAlign val="baseline"/>
        <sz val="9"/>
        <color theme="4" tint="-0.249977111117893"/>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font>
      <numFmt numFmtId="168" formatCode="_(* #,##0.0_);_(* \(#,##0.0\);_(* &quot;-&quot;??_);_(@_)"/>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color auto="1"/>
      </font>
      <numFmt numFmtId="168" formatCode="_(* #,##0.0_);_(* \(#,##0.0\);_(* &quot;-&quot;??_);_(@_)"/>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numFmt numFmtId="3" formatCode="#,##0"/>
      <border diagonalUp="0" diagonalDown="0" outline="0">
        <left style="thin">
          <color auto="1"/>
        </left>
        <right style="thin">
          <color auto="1"/>
        </right>
        <top style="thin">
          <color auto="1"/>
        </top>
        <bottom/>
      </border>
    </dxf>
    <dxf>
      <font>
        <b/>
        <i/>
        <strike val="0"/>
        <condense val="0"/>
        <extend val="0"/>
        <outline val="0"/>
        <shadow val="0"/>
        <u val="none"/>
        <vertAlign val="baseline"/>
        <sz val="9"/>
        <color theme="1"/>
        <name val="Arial"/>
        <scheme val="none"/>
      </font>
      <alignment horizontal="lef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theme="1"/>
        <name val="Arial"/>
        <scheme val="none"/>
      </font>
      <numFmt numFmtId="3" formatCode="#,##0"/>
      <alignment horizontal="general" vertical="center" textRotation="0" wrapText="1" indent="0" justifyLastLine="0" shrinkToFit="0" readingOrder="0"/>
      <border diagonalUp="0" diagonalDown="0" outline="0">
        <left style="thin">
          <color theme="5" tint="0.39994506668294322"/>
        </left>
        <right/>
        <top style="thin">
          <color theme="5" tint="0.39994506668294322"/>
        </top>
        <bottom style="thin">
          <color theme="5" tint="0.39994506668294322"/>
        </bottom>
      </border>
    </dxf>
    <dxf>
      <font>
        <b val="0"/>
        <i val="0"/>
        <strike val="0"/>
        <condense val="0"/>
        <extend val="0"/>
        <outline val="0"/>
        <shadow val="0"/>
        <u val="none"/>
        <vertAlign val="baseline"/>
        <sz val="8"/>
        <color theme="1"/>
        <name val="Arial"/>
        <scheme val="none"/>
      </font>
      <numFmt numFmtId="30" formatCode="@"/>
      <alignment horizontal="center" vertical="center" textRotation="0" wrapText="1" indent="0" justifyLastLine="0" shrinkToFit="0" readingOrder="0"/>
      <border diagonalUp="0" diagonalDown="0" outline="0">
        <left style="thin">
          <color theme="5" tint="0.39994506668294322"/>
        </left>
        <right/>
        <top style="thin">
          <color theme="5" tint="0.39994506668294322"/>
        </top>
        <bottom style="thin">
          <color theme="5" tint="0.39994506668294322"/>
        </bottom>
      </border>
    </dxf>
    <dxf>
      <font>
        <b/>
        <strike val="0"/>
        <outline val="0"/>
        <shadow val="0"/>
        <u val="none"/>
        <vertAlign val="baseline"/>
        <sz val="10"/>
        <color theme="1"/>
        <name val="Calibri"/>
        <scheme val="none"/>
      </font>
      <numFmt numFmtId="30" formatCode="@"/>
      <alignment horizontal="general" vertical="center" textRotation="0" wrapText="1" indent="0" justifyLastLine="0" shrinkToFit="0" readingOrder="0"/>
      <border diagonalUp="0" diagonalDown="0" outline="0">
        <left/>
        <right style="thin">
          <color theme="5" tint="0.39994506668294322"/>
        </right>
        <top style="thin">
          <color theme="5" tint="0.39994506668294322"/>
        </top>
        <bottom style="thin">
          <color theme="5" tint="0.39994506668294322"/>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3" formatCode="#,##0"/>
      <alignment horizontal="center" vertical="center" textRotation="0" wrapText="0" indent="0" justifyLastLine="0" shrinkToFit="0" readingOrder="0"/>
      <border diagonalUp="0" diagonalDown="0">
        <left style="thin">
          <color theme="5" tint="0.39994506668294322"/>
        </left>
        <right style="thin">
          <color theme="5" tint="0.39994506668294322"/>
        </right>
        <top/>
        <bottom/>
        <vertical style="thin">
          <color theme="5" tint="0.39994506668294322"/>
        </vertical>
        <horizontal style="thin">
          <color theme="5" tint="0.39994506668294322"/>
        </horizontal>
      </border>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1"/>
        <name val="Calibri"/>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none"/>
      </font>
      <alignment horizontal="left" vertical="center" textRotation="0" wrapText="0" indent="0" justifyLastLine="0" shrinkToFit="0" readingOrder="0"/>
    </dxf>
    <dxf>
      <font>
        <b val="0"/>
        <i val="0"/>
        <strike val="0"/>
        <condense val="0"/>
        <extend val="0"/>
        <outline val="0"/>
        <shadow val="0"/>
        <u val="none"/>
        <vertAlign val="baseline"/>
        <sz val="9"/>
        <color theme="4" tint="-0.249977111117893"/>
        <name val="Arial"/>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theme="4" tint="-0.249977111117893"/>
        <name val="Arial"/>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sz val="9"/>
        <color theme="4" tint="-0.249977111117893"/>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auto="1"/>
        <name val="Arial"/>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color auto="1"/>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theme="5" tint="0.39994506668294322"/>
        </left>
        <right/>
        <top style="thin">
          <color theme="5" tint="0.39994506668294322"/>
        </top>
        <bottom style="thin">
          <color theme="5" tint="0.39994506668294322"/>
        </bottom>
      </border>
    </dxf>
    <dxf>
      <font>
        <b val="0"/>
        <i/>
        <strike val="0"/>
        <condense val="0"/>
        <extend val="0"/>
        <outline val="0"/>
        <shadow val="0"/>
        <u val="none"/>
        <vertAlign val="baseline"/>
        <sz val="9"/>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right/>
        <top style="thin">
          <color theme="5" tint="0.39994506668294322"/>
        </top>
        <bottom style="thin">
          <color theme="5" tint="0.39994506668294322"/>
        </bottom>
      </border>
    </dxf>
    <dxf>
      <font>
        <b val="0"/>
        <strike val="0"/>
        <outline val="0"/>
        <shadow val="0"/>
        <u val="none"/>
        <vertAlign val="baseline"/>
        <sz val="9"/>
        <color theme="1"/>
        <name val="Arial"/>
        <scheme val="none"/>
      </font>
      <numFmt numFmtId="3" formatCode="#,##0"/>
      <alignment horizontal="left" vertical="center" textRotation="0" wrapText="1" indent="0" justifyLastLine="0" shrinkToFit="0" readingOrder="0"/>
      <border diagonalUp="0" diagonalDown="0" outline="0">
        <left/>
        <right style="thin">
          <color theme="5" tint="0.39994506668294322"/>
        </right>
        <top style="thin">
          <color theme="5" tint="0.39994506668294322"/>
        </top>
        <bottom style="thin">
          <color theme="5" tint="0.39994506668294322"/>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thin">
          <color theme="5" tint="0.39994506668294322"/>
        </left>
        <right/>
        <top style="thin">
          <color theme="5" tint="0.39994506668294322"/>
        </top>
        <bottom style="thin">
          <color theme="5" tint="0.39994506668294322"/>
        </bottom>
      </border>
    </dxf>
    <dxf>
      <font>
        <b/>
        <strike val="0"/>
        <outline val="0"/>
        <shadow val="0"/>
        <u val="none"/>
        <vertAlign val="baseline"/>
        <sz val="10"/>
        <color theme="1"/>
        <name val="Calibri"/>
        <scheme val="none"/>
      </font>
      <numFmt numFmtId="30" formatCode="@"/>
      <alignment horizontal="general" textRotation="0" wrapText="1" indent="0" justifyLastLine="0" shrinkToFit="0" readingOrder="0"/>
      <border diagonalUp="0" diagonalDown="0" outline="0">
        <left/>
        <right/>
        <top style="thin">
          <color theme="5" tint="0.39994506668294322"/>
        </top>
        <bottom style="thin">
          <color theme="5" tint="0.39994506668294322"/>
        </bottom>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3" formatCode="#,##0"/>
      <alignment horizontal="center" vertical="center" textRotation="0" wrapText="0" indent="0" justifyLastLine="0" shrinkToFit="0" readingOrder="0"/>
      <border diagonalUp="0" diagonalDown="0">
        <left style="thin">
          <color theme="5" tint="0.39994506668294322"/>
        </left>
        <right style="thin">
          <color theme="5" tint="0.39994506668294322"/>
        </right>
        <top/>
        <bottom/>
        <vertical style="thin">
          <color theme="5" tint="0.39994506668294322"/>
        </vertical>
        <horizontal style="thin">
          <color theme="5" tint="0.39994506668294322"/>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absoluteAnchor>
    <xdr:pos x="0" y="7867650"/>
    <xdr:ext cx="3905251" cy="19954875"/>
    <mc:AlternateContent xmlns:mc="http://schemas.openxmlformats.org/markup-compatibility/2006" xmlns:sle15="http://schemas.microsoft.com/office/drawing/2012/slicer">
      <mc:Choice Requires="sle15">
        <xdr:graphicFrame macro="">
          <xdr:nvGraphicFramePr>
            <xdr:cNvPr id="3" name="EU SILC">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EU SILC"/>
            </a:graphicData>
          </a:graphic>
        </xdr:graphicFrame>
      </mc:Choice>
      <mc:Fallback xmlns="">
        <xdr:sp macro="" textlink="">
          <xdr:nvSpPr>
            <xdr:cNvPr id="0" name=""/>
            <xdr:cNvSpPr>
              <a:spLocks noTextEdit="1"/>
            </xdr:cNvSpPr>
          </xdr:nvSpPr>
          <xdr:spPr>
            <a:xfrm>
              <a:off x="0" y="7867650"/>
              <a:ext cx="3905251" cy="199548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absoluteAnchor>
  <xdr:twoCellAnchor editAs="absolute">
    <xdr:from>
      <xdr:col>0</xdr:col>
      <xdr:colOff>28576</xdr:colOff>
      <xdr:row>2</xdr:row>
      <xdr:rowOff>104775</xdr:rowOff>
    </xdr:from>
    <xdr:to>
      <xdr:col>1</xdr:col>
      <xdr:colOff>4400551</xdr:colOff>
      <xdr:row>34</xdr:row>
      <xdr:rowOff>66675</xdr:rowOff>
    </xdr:to>
    <mc:AlternateContent xmlns:mc="http://schemas.openxmlformats.org/markup-compatibility/2006" xmlns:sle15="http://schemas.microsoft.com/office/drawing/2012/slicer">
      <mc:Choice Requires="sle15">
        <xdr:graphicFrame macro="">
          <xdr:nvGraphicFramePr>
            <xdr:cNvPr id="2" name="POKAZATELJI">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POKAZATELJI"/>
            </a:graphicData>
          </a:graphic>
        </xdr:graphicFrame>
      </mc:Choice>
      <mc:Fallback xmlns="">
        <xdr:sp macro="" textlink="">
          <xdr:nvSpPr>
            <xdr:cNvPr id="0" name=""/>
            <xdr:cNvSpPr>
              <a:spLocks noTextEdit="1"/>
            </xdr:cNvSpPr>
          </xdr:nvSpPr>
          <xdr:spPr>
            <a:xfrm>
              <a:off x="28576" y="447675"/>
              <a:ext cx="5467350" cy="70008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2</xdr:row>
      <xdr:rowOff>66675</xdr:rowOff>
    </xdr:from>
    <xdr:to>
      <xdr:col>1</xdr:col>
      <xdr:colOff>4714875</xdr:colOff>
      <xdr:row>30</xdr:row>
      <xdr:rowOff>74294</xdr:rowOff>
    </xdr:to>
    <mc:AlternateContent xmlns:mc="http://schemas.openxmlformats.org/markup-compatibility/2006" xmlns:sle15="http://schemas.microsoft.com/office/drawing/2012/slicer">
      <mc:Choice Requires="sle15">
        <xdr:graphicFrame macro="">
          <xdr:nvGraphicFramePr>
            <xdr:cNvPr id="2" name="POKAZATELJI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POKAZATELJI 1"/>
            </a:graphicData>
          </a:graphic>
        </xdr:graphicFrame>
      </mc:Choice>
      <mc:Fallback xmlns="">
        <xdr:sp macro="" textlink="">
          <xdr:nvSpPr>
            <xdr:cNvPr id="0" name=""/>
            <xdr:cNvSpPr>
              <a:spLocks noTextEdit="1"/>
            </xdr:cNvSpPr>
          </xdr:nvSpPr>
          <xdr:spPr>
            <a:xfrm>
              <a:off x="28575" y="447675"/>
              <a:ext cx="5781675" cy="596264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absoluteAnchor>
    <xdr:pos x="104774" y="6467475"/>
    <xdr:ext cx="4638676" cy="8315326"/>
    <mc:AlternateContent xmlns:mc="http://schemas.openxmlformats.org/markup-compatibility/2006" xmlns:sle15="http://schemas.microsoft.com/office/drawing/2012/slicer">
      <mc:Choice Requires="sle15">
        <xdr:graphicFrame macro="">
          <xdr:nvGraphicFramePr>
            <xdr:cNvPr id="3" name="EU SILC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EU SILC 1"/>
            </a:graphicData>
          </a:graphic>
        </xdr:graphicFrame>
      </mc:Choice>
      <mc:Fallback xmlns="">
        <xdr:sp macro="" textlink="">
          <xdr:nvSpPr>
            <xdr:cNvPr id="0" name=""/>
            <xdr:cNvSpPr>
              <a:spLocks noTextEdit="1"/>
            </xdr:cNvSpPr>
          </xdr:nvSpPr>
          <xdr:spPr>
            <a:xfrm>
              <a:off x="104774" y="6467475"/>
              <a:ext cx="4638676" cy="831532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dina" xr10:uid="{00000000-0013-0000-FFFF-FFFF01000000}" sourceName="Pokazatelj">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mbinovana_nomenklatura" xr10:uid="{00000000-0013-0000-FFFF-FFFF02000000}" sourceName="Disagregacija">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dina2" xr10:uid="{00000000-0013-0000-FFFF-FFFF03000000}" sourceName="Indicators">
  <extLst>
    <x:ext xmlns:x15="http://schemas.microsoft.com/office/spreadsheetml/2010/11/main" uri="{2F2917AC-EB37-4324-AD4E-5DD8C200BD13}">
      <x15:tableSlicerCache tableId="7"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mbinovana_nomenklatura2" xr10:uid="{00000000-0013-0000-FFFF-FFFF04000000}" sourceName="Disagregation">
  <extLst>
    <x:ext xmlns:x15="http://schemas.microsoft.com/office/spreadsheetml/2010/11/main" uri="{2F2917AC-EB37-4324-AD4E-5DD8C200BD13}">
      <x15:tableSlicerCache tableId="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KAZATELJI" xr10:uid="{00000000-0014-0000-FFFF-FFFF01000000}" cache="Slicer_Godina" caption="Odaberite pokazatelj/e čiji prikaz želite:" style="SlicerStyleLight2" rowHeight="241300"/>
  <slicer name="EU SILC" xr10:uid="{00000000-0014-0000-FFFF-FFFF02000000}" cache="Slicer_Kombinovana_nomenklatura" caption="Disagregacija - Rasčlanjivanje pokazatelja"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OKAZATELJI 1" xr10:uid="{00000000-0014-0000-FFFF-FFFF03000000}" cache="Slicer_Godina2" caption="Select the indicator(s) you want to display:" rowHeight="241300"/>
  <slicer name="EU SILC 1" xr10:uid="{00000000-0014-0000-FFFF-FFFF04000000}" cache="Slicer_Kombinovana_nomenklatura2" caption="Disaggregation of indicator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4:P136" totalsRowShown="0" headerRowDxfId="42" headerRowBorderDxfId="41" tableBorderDxfId="40" totalsRowBorderDxfId="39">
  <autoFilter ref="D4:P136" xr:uid="{00000000-0009-0000-0100-000001000000}"/>
  <tableColumns count="13">
    <tableColumn id="1" xr3:uid="{00000000-0010-0000-0000-000001000000}" name="Pokazatelj" dataDxfId="38"/>
    <tableColumn id="11" xr3:uid="{00000000-0010-0000-0000-00000B000000}" name="Code" dataDxfId="37"/>
    <tableColumn id="2" xr3:uid="{00000000-0010-0000-0000-000002000000}" name="Disagregacija" dataDxfId="36"/>
    <tableColumn id="9" xr3:uid="{00000000-0010-0000-0000-000009000000}" name="D2" dataDxfId="35"/>
    <tableColumn id="3" xr3:uid="{00000000-0010-0000-0000-000003000000}" name="2013" dataDxfId="34"/>
    <tableColumn id="4" xr3:uid="{00000000-0010-0000-0000-000004000000}" name="2014" dataDxfId="33"/>
    <tableColumn id="5" xr3:uid="{00000000-0010-0000-0000-000005000000}" name="2015" dataDxfId="32"/>
    <tableColumn id="6" xr3:uid="{00000000-0010-0000-0000-000006000000}" name="2016" dataDxfId="31"/>
    <tableColumn id="7" xr3:uid="{00000000-0010-0000-0000-000007000000}" name="2017" dataDxfId="30"/>
    <tableColumn id="8" xr3:uid="{00000000-0010-0000-0000-000008000000}" name="2018" dataDxfId="29"/>
    <tableColumn id="12" xr3:uid="{00000000-0010-0000-0000-00000C000000}" name="2019" dataDxfId="28"/>
    <tableColumn id="10" xr3:uid="{00000000-0010-0000-0000-00000A000000}" name="2020" dataDxfId="27"/>
    <tableColumn id="13" xr3:uid="{00000000-0010-0000-0000-00000D000000}" name="2021p" dataDxfId="26"/>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C4:C136" totalsRowShown="0" headerRowDxfId="25" dataDxfId="24" tableBorderDxfId="23" headerRowCellStyle="Normal 2" dataCellStyle="Normal 2">
  <tableColumns count="1">
    <tableColumn id="1" xr3:uid="{00000000-0010-0000-0100-000001000000}" name="rb" dataDxfId="22" dataCellStyle="Normal 2"/>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e18" displayName="Table18" ref="D4:P136" totalsRowShown="0" headerRowDxfId="21" headerRowBorderDxfId="20" tableBorderDxfId="19" totalsRowBorderDxfId="18">
  <autoFilter ref="D4:P136" xr:uid="{00000000-0009-0000-0100-000007000000}"/>
  <tableColumns count="13">
    <tableColumn id="1" xr3:uid="{00000000-0010-0000-0200-000001000000}" name="Indicators" dataDxfId="17"/>
    <tableColumn id="13" xr3:uid="{00000000-0010-0000-0200-00000D000000}" name="Code" dataDxfId="16"/>
    <tableColumn id="2" xr3:uid="{00000000-0010-0000-0200-000002000000}" name="Disagregation" dataDxfId="15"/>
    <tableColumn id="9" xr3:uid="{00000000-0010-0000-0200-000009000000}" name="D2" dataDxfId="14" totalsRowDxfId="13"/>
    <tableColumn id="3" xr3:uid="{00000000-0010-0000-0200-000003000000}" name="2013" dataDxfId="12">
      <calculatedColumnFormula>+Table1[[#This Row],[2013]]</calculatedColumnFormula>
    </tableColumn>
    <tableColumn id="4" xr3:uid="{00000000-0010-0000-0200-000004000000}" name="2014" dataDxfId="11">
      <calculatedColumnFormula>+Table1[[#This Row],[2014]]</calculatedColumnFormula>
    </tableColumn>
    <tableColumn id="5" xr3:uid="{00000000-0010-0000-0200-000005000000}" name="2015" dataDxfId="10">
      <calculatedColumnFormula>+Table1[[#This Row],[2015]]</calculatedColumnFormula>
    </tableColumn>
    <tableColumn id="6" xr3:uid="{00000000-0010-0000-0200-000006000000}" name="2016" dataDxfId="9">
      <calculatedColumnFormula>+Table1[[#This Row],[2016]]</calculatedColumnFormula>
    </tableColumn>
    <tableColumn id="7" xr3:uid="{00000000-0010-0000-0200-000007000000}" name="2017" dataDxfId="8">
      <calculatedColumnFormula>+Table1[[#This Row],[2017]]</calculatedColumnFormula>
    </tableColumn>
    <tableColumn id="8" xr3:uid="{00000000-0010-0000-0200-000008000000}" name="2018" dataDxfId="7">
      <calculatedColumnFormula>+Table1[[#This Row],[2018]]</calculatedColumnFormula>
    </tableColumn>
    <tableColumn id="10" xr3:uid="{00000000-0010-0000-0200-00000A000000}" name="2019" dataDxfId="6">
      <calculatedColumnFormula>+Table1[[#This Row],[2019]]</calculatedColumnFormula>
    </tableColumn>
    <tableColumn id="11" xr3:uid="{00000000-0010-0000-0200-00000B000000}" name="2020" dataDxfId="5">
      <calculatedColumnFormula>+Table1[[#This Row],[2020]]</calculatedColumnFormula>
    </tableColumn>
    <tableColumn id="12" xr3:uid="{00000000-0010-0000-0200-00000C000000}" name="2021p" dataDxfId="4">
      <calculatedColumnFormula>+Table1[[#This Row],[2021p]]</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69" displayName="Table69" ref="C4:C136" totalsRowShown="0" headerRowDxfId="3" dataDxfId="2" tableBorderDxfId="1" headerRowCellStyle="Normal 2" dataCellStyle="Normal 2">
  <autoFilter ref="C4:C136" xr:uid="{00000000-0009-0000-0100-000008000000}"/>
  <tableColumns count="1">
    <tableColumn id="1" xr3:uid="{00000000-0010-0000-0300-000001000000}" name="rb"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hyperlink" Target="https://ec.europa.eu/eurostat/statistics-explained/index.php?title=Glossary:At_risk_of_poverty_or_social_exclusion_(AROPE)" TargetMode="External"/><Relationship Id="rId7" Type="http://schemas.openxmlformats.org/officeDocument/2006/relationships/table" Target="../tables/table2.xml"/><Relationship Id="rId2" Type="http://schemas.openxmlformats.org/officeDocument/2006/relationships/hyperlink" Target="https://ec.europa.eu/eurostat/statistics-explained/index.php?title=Glossary:Persons_living_in_households_with_low_work_intensity" TargetMode="External"/><Relationship Id="rId1" Type="http://schemas.openxmlformats.org/officeDocument/2006/relationships/hyperlink" Target="https://ec.europa.eu/eurostat/statistics-explained/index.php?title=Glossary:Severe_material_and_social_deprivation_rate_(SMSD)&amp;stable=0&amp;redirect=no"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07/relationships/slicer" Target="../slicers/slicer2.xml"/><Relationship Id="rId2" Type="http://schemas.openxmlformats.org/officeDocument/2006/relationships/hyperlink" Target="https://ec.europa.eu/eurostat/statistics-explained/index.php?title=Glossary:Persons_living_in_households_with_low_work_intensity" TargetMode="External"/><Relationship Id="rId1" Type="http://schemas.openxmlformats.org/officeDocument/2006/relationships/hyperlink" Target="https://ec.europa.eu/eurostat/statistics-explained/index.php?title=Glossary:Severe_material_and_social_deprivation_rate_(SMSD)&amp;stable=0&amp;redirect=no"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Q149"/>
  <sheetViews>
    <sheetView zoomScaleNormal="100" workbookViewId="0">
      <selection activeCell="B1" sqref="B1"/>
    </sheetView>
  </sheetViews>
  <sheetFormatPr defaultRowHeight="15" x14ac:dyDescent="0.25"/>
  <cols>
    <col min="1" max="1" width="16.42578125" customWidth="1"/>
    <col min="2" max="2" width="71.42578125" customWidth="1"/>
    <col min="3" max="3" width="5.140625" style="9" bestFit="1" customWidth="1"/>
    <col min="4" max="4" width="50.28515625" style="3" customWidth="1"/>
    <col min="5" max="5" width="9.85546875" style="3" customWidth="1"/>
    <col min="6" max="6" width="39.85546875" style="3" customWidth="1"/>
    <col min="7" max="7" width="8.5703125" style="8" customWidth="1"/>
    <col min="8" max="12" width="8.140625" style="4" customWidth="1"/>
    <col min="13" max="14" width="9.140625" customWidth="1"/>
    <col min="15" max="16" width="10" customWidth="1"/>
  </cols>
  <sheetData>
    <row r="1" spans="1:16" ht="13.5" customHeight="1" x14ac:dyDescent="0.25">
      <c r="C1" s="13" t="s">
        <v>161</v>
      </c>
      <c r="D1" s="14"/>
      <c r="E1" s="14"/>
    </row>
    <row r="2" spans="1:16" ht="13.5" customHeight="1" x14ac:dyDescent="0.25">
      <c r="C2" s="15" t="s">
        <v>267</v>
      </c>
      <c r="D2" s="14"/>
      <c r="E2" s="14"/>
    </row>
    <row r="3" spans="1:16" ht="10.5" customHeight="1" thickBot="1" x14ac:dyDescent="0.3">
      <c r="C3" s="11"/>
      <c r="D3" s="10"/>
      <c r="E3" s="10"/>
    </row>
    <row r="4" spans="1:16" s="7" customFormat="1" ht="18" thickBot="1" x14ac:dyDescent="0.3">
      <c r="A4" s="6"/>
      <c r="B4" s="6"/>
      <c r="C4" s="69" t="s">
        <v>75</v>
      </c>
      <c r="D4" s="71" t="s">
        <v>3</v>
      </c>
      <c r="E4" s="132" t="s">
        <v>198</v>
      </c>
      <c r="F4" s="59" t="s">
        <v>68</v>
      </c>
      <c r="G4" s="60" t="s">
        <v>69</v>
      </c>
      <c r="H4" s="61" t="s">
        <v>4</v>
      </c>
      <c r="I4" s="61" t="s">
        <v>5</v>
      </c>
      <c r="J4" s="61" t="s">
        <v>6</v>
      </c>
      <c r="K4" s="61" t="s">
        <v>7</v>
      </c>
      <c r="L4" s="61" t="s">
        <v>8</v>
      </c>
      <c r="M4" s="61" t="s">
        <v>1</v>
      </c>
      <c r="N4" s="61" t="s">
        <v>195</v>
      </c>
      <c r="O4" s="61" t="s">
        <v>221</v>
      </c>
      <c r="P4" s="62" t="s">
        <v>242</v>
      </c>
    </row>
    <row r="5" spans="1:16" s="7" customFormat="1" ht="24" x14ac:dyDescent="0.25">
      <c r="A5" s="6"/>
      <c r="B5" s="6"/>
      <c r="C5" s="63">
        <v>1</v>
      </c>
      <c r="D5" s="70" t="s">
        <v>2</v>
      </c>
      <c r="E5" s="125" t="s">
        <v>199</v>
      </c>
      <c r="F5" s="27" t="s">
        <v>9</v>
      </c>
      <c r="G5" s="39" t="s">
        <v>241</v>
      </c>
      <c r="H5" s="157">
        <v>1779</v>
      </c>
      <c r="I5" s="157">
        <v>1819</v>
      </c>
      <c r="J5" s="157">
        <v>1879</v>
      </c>
      <c r="K5" s="157">
        <v>1920</v>
      </c>
      <c r="L5" s="157">
        <v>2097</v>
      </c>
      <c r="M5" s="157">
        <v>2270</v>
      </c>
      <c r="N5" s="157">
        <v>2261</v>
      </c>
      <c r="O5" s="157">
        <v>2347</v>
      </c>
      <c r="P5" s="170">
        <v>2278</v>
      </c>
    </row>
    <row r="6" spans="1:16" s="7" customFormat="1" ht="24" x14ac:dyDescent="0.25">
      <c r="A6" s="6"/>
      <c r="B6" s="6"/>
      <c r="C6" s="63">
        <v>2</v>
      </c>
      <c r="D6" s="26" t="s">
        <v>2</v>
      </c>
      <c r="E6" s="125" t="s">
        <v>199</v>
      </c>
      <c r="F6" s="29" t="s">
        <v>10</v>
      </c>
      <c r="G6" s="139" t="s">
        <v>241</v>
      </c>
      <c r="H6" s="157">
        <v>3735</v>
      </c>
      <c r="I6" s="157">
        <v>3821</v>
      </c>
      <c r="J6" s="157">
        <v>3946</v>
      </c>
      <c r="K6" s="157">
        <v>4032</v>
      </c>
      <c r="L6" s="157">
        <v>4405</v>
      </c>
      <c r="M6" s="157">
        <v>4766</v>
      </c>
      <c r="N6" s="157">
        <v>4748</v>
      </c>
      <c r="O6" s="157">
        <v>4928</v>
      </c>
      <c r="P6" s="170">
        <v>4784</v>
      </c>
    </row>
    <row r="7" spans="1:16" ht="24.75" x14ac:dyDescent="0.25">
      <c r="A7" s="1"/>
      <c r="B7" s="1"/>
      <c r="C7" s="63">
        <v>3</v>
      </c>
      <c r="D7" s="31" t="s">
        <v>150</v>
      </c>
      <c r="E7" s="127" t="s">
        <v>200</v>
      </c>
      <c r="F7" s="32" t="s">
        <v>151</v>
      </c>
      <c r="G7" s="43" t="s">
        <v>61</v>
      </c>
      <c r="H7" s="159">
        <v>3583.51</v>
      </c>
      <c r="I7" s="159">
        <v>3616.44</v>
      </c>
      <c r="J7" s="159">
        <v>3719.56</v>
      </c>
      <c r="K7" s="159">
        <v>3812.97</v>
      </c>
      <c r="L7" s="159">
        <v>4129.5</v>
      </c>
      <c r="M7" s="159">
        <v>4234</v>
      </c>
      <c r="N7" s="159">
        <v>4241</v>
      </c>
      <c r="O7" s="159">
        <v>4449</v>
      </c>
      <c r="P7" s="170">
        <v>4338.33</v>
      </c>
    </row>
    <row r="8" spans="1:16" ht="24.75" x14ac:dyDescent="0.25">
      <c r="C8" s="63">
        <v>4</v>
      </c>
      <c r="D8" s="31" t="s">
        <v>150</v>
      </c>
      <c r="E8" s="127" t="s">
        <v>200</v>
      </c>
      <c r="F8" s="34" t="s">
        <v>152</v>
      </c>
      <c r="G8" s="140" t="s">
        <v>61</v>
      </c>
      <c r="H8" s="159">
        <v>2964.4</v>
      </c>
      <c r="I8" s="159">
        <v>3032.26</v>
      </c>
      <c r="J8" s="159">
        <v>3131.43</v>
      </c>
      <c r="K8" s="159">
        <v>3200</v>
      </c>
      <c r="L8" s="159">
        <v>3495.65</v>
      </c>
      <c r="M8" s="159">
        <v>3782.61</v>
      </c>
      <c r="N8" s="159">
        <v>3768</v>
      </c>
      <c r="O8" s="159">
        <v>3911</v>
      </c>
      <c r="P8" s="170">
        <v>3796.43</v>
      </c>
    </row>
    <row r="9" spans="1:16" s="2" customFormat="1" x14ac:dyDescent="0.25">
      <c r="C9" s="63">
        <v>5</v>
      </c>
      <c r="D9" s="35" t="s">
        <v>185</v>
      </c>
      <c r="E9" s="125" t="s">
        <v>201</v>
      </c>
      <c r="F9" s="29" t="s">
        <v>147</v>
      </c>
      <c r="G9" s="139" t="s">
        <v>61</v>
      </c>
      <c r="H9" s="40">
        <v>5.0548012993693607</v>
      </c>
      <c r="I9" s="40">
        <v>5.8161453709433886</v>
      </c>
      <c r="J9" s="40">
        <v>5.6237687956432341</v>
      </c>
      <c r="K9" s="40">
        <v>5.7163544428957591</v>
      </c>
      <c r="L9" s="40">
        <v>5.6270179952162795</v>
      </c>
      <c r="M9" s="40">
        <v>5.449698711412478</v>
      </c>
      <c r="N9" s="40">
        <v>5.9</v>
      </c>
      <c r="O9" s="40">
        <v>6.6</v>
      </c>
      <c r="P9" s="65">
        <v>6.71676723495733</v>
      </c>
    </row>
    <row r="10" spans="1:16" x14ac:dyDescent="0.25">
      <c r="C10" s="63">
        <v>6</v>
      </c>
      <c r="D10" s="35" t="s">
        <v>185</v>
      </c>
      <c r="E10" s="125" t="s">
        <v>201</v>
      </c>
      <c r="F10" s="29" t="s">
        <v>186</v>
      </c>
      <c r="G10" s="139" t="s">
        <v>61</v>
      </c>
      <c r="H10" s="40">
        <v>10.755552717410229</v>
      </c>
      <c r="I10" s="40">
        <v>11.294218365535523</v>
      </c>
      <c r="J10" s="40">
        <v>11.24881285599356</v>
      </c>
      <c r="K10" s="40">
        <v>11.424663312651372</v>
      </c>
      <c r="L10" s="40">
        <v>11.76219708064645</v>
      </c>
      <c r="M10" s="40">
        <v>12.399849912288985</v>
      </c>
      <c r="N10" s="40">
        <v>12.2</v>
      </c>
      <c r="O10" s="40">
        <v>12.5</v>
      </c>
      <c r="P10" s="65">
        <v>12.653299303488094</v>
      </c>
    </row>
    <row r="11" spans="1:16" x14ac:dyDescent="0.25">
      <c r="C11" s="63">
        <v>7</v>
      </c>
      <c r="D11" s="35" t="s">
        <v>185</v>
      </c>
      <c r="E11" s="125" t="s">
        <v>201</v>
      </c>
      <c r="F11" s="29" t="s">
        <v>187</v>
      </c>
      <c r="G11" s="139" t="s">
        <v>61</v>
      </c>
      <c r="H11" s="40">
        <v>16.58933115243698</v>
      </c>
      <c r="I11" s="40">
        <v>16.185104136721762</v>
      </c>
      <c r="J11" s="40">
        <v>16.981159137103045</v>
      </c>
      <c r="K11" s="40">
        <v>16.792507081554078</v>
      </c>
      <c r="L11" s="40">
        <v>16.972636101478187</v>
      </c>
      <c r="M11" s="40">
        <v>17.799636651238529</v>
      </c>
      <c r="N11" s="40">
        <v>17.899999999999999</v>
      </c>
      <c r="O11" s="40">
        <v>17.5</v>
      </c>
      <c r="P11" s="65">
        <v>17.589526210563701</v>
      </c>
    </row>
    <row r="12" spans="1:16" x14ac:dyDescent="0.25">
      <c r="C12" s="63">
        <v>8</v>
      </c>
      <c r="D12" s="35" t="s">
        <v>185</v>
      </c>
      <c r="E12" s="125" t="s">
        <v>201</v>
      </c>
      <c r="F12" s="29" t="s">
        <v>188</v>
      </c>
      <c r="G12" s="139" t="s">
        <v>61</v>
      </c>
      <c r="H12" s="40">
        <v>24.420379813233652</v>
      </c>
      <c r="I12" s="40">
        <v>24.408037004413487</v>
      </c>
      <c r="J12" s="40">
        <v>24.05857147660009</v>
      </c>
      <c r="K12" s="40">
        <v>23.879730327934862</v>
      </c>
      <c r="L12" s="40">
        <v>23.047517563293844</v>
      </c>
      <c r="M12" s="40">
        <v>24.176109198086788</v>
      </c>
      <c r="N12" s="40">
        <v>24.1</v>
      </c>
      <c r="O12" s="40">
        <v>23.8</v>
      </c>
      <c r="P12" s="65">
        <v>23.985466086388605</v>
      </c>
    </row>
    <row r="13" spans="1:16" x14ac:dyDescent="0.25">
      <c r="C13" s="63">
        <v>9</v>
      </c>
      <c r="D13" s="35" t="s">
        <v>185</v>
      </c>
      <c r="E13" s="125" t="s">
        <v>201</v>
      </c>
      <c r="F13" s="29" t="s">
        <v>189</v>
      </c>
      <c r="G13" s="139" t="s">
        <v>61</v>
      </c>
      <c r="H13" s="40">
        <v>43.179935017549774</v>
      </c>
      <c r="I13" s="40">
        <v>42.296495122385828</v>
      </c>
      <c r="J13" s="40">
        <v>42.087687734660065</v>
      </c>
      <c r="K13" s="40">
        <v>42.18674483496391</v>
      </c>
      <c r="L13" s="40">
        <v>42.590631259365225</v>
      </c>
      <c r="M13" s="40">
        <v>40.17470552697322</v>
      </c>
      <c r="N13" s="40">
        <v>39.9</v>
      </c>
      <c r="O13" s="40">
        <v>39.5</v>
      </c>
      <c r="P13" s="65">
        <v>39.054941164602276</v>
      </c>
    </row>
    <row r="14" spans="1:16" x14ac:dyDescent="0.25">
      <c r="C14" s="63">
        <v>10</v>
      </c>
      <c r="D14" s="35" t="s">
        <v>12</v>
      </c>
      <c r="E14" s="125" t="s">
        <v>202</v>
      </c>
      <c r="F14" s="29" t="s">
        <v>12</v>
      </c>
      <c r="G14" s="139" t="s">
        <v>61</v>
      </c>
      <c r="H14" s="40">
        <v>39.700000000000003</v>
      </c>
      <c r="I14" s="40">
        <v>32.799999999999997</v>
      </c>
      <c r="J14" s="40">
        <v>36.6</v>
      </c>
      <c r="K14" s="40">
        <v>35.6</v>
      </c>
      <c r="L14" s="40">
        <v>34</v>
      </c>
      <c r="M14" s="40">
        <v>35.299999999999997</v>
      </c>
      <c r="N14" s="40">
        <v>33.1</v>
      </c>
      <c r="O14" s="40">
        <v>28.2</v>
      </c>
      <c r="P14" s="65">
        <v>29.5</v>
      </c>
    </row>
    <row r="15" spans="1:16" x14ac:dyDescent="0.25">
      <c r="C15" s="63">
        <v>11</v>
      </c>
      <c r="D15" s="35" t="s">
        <v>12</v>
      </c>
      <c r="E15" s="125" t="s">
        <v>202</v>
      </c>
      <c r="F15" s="29" t="s">
        <v>12</v>
      </c>
      <c r="G15" s="30" t="s">
        <v>41</v>
      </c>
      <c r="H15" s="37">
        <v>40.1</v>
      </c>
      <c r="I15" s="38">
        <v>34</v>
      </c>
      <c r="J15" s="37">
        <v>36.6</v>
      </c>
      <c r="K15" s="37">
        <v>37.5</v>
      </c>
      <c r="L15" s="37">
        <v>34.6</v>
      </c>
      <c r="M15" s="37">
        <v>35.299999999999997</v>
      </c>
      <c r="N15" s="37">
        <v>32.799999999999997</v>
      </c>
      <c r="O15" s="54">
        <v>28</v>
      </c>
      <c r="P15" s="64">
        <v>29.5</v>
      </c>
    </row>
    <row r="16" spans="1:16" x14ac:dyDescent="0.25">
      <c r="C16" s="63">
        <v>12</v>
      </c>
      <c r="D16" s="35" t="s">
        <v>12</v>
      </c>
      <c r="E16" s="125" t="s">
        <v>202</v>
      </c>
      <c r="F16" s="29" t="s">
        <v>12</v>
      </c>
      <c r="G16" s="30" t="s">
        <v>42</v>
      </c>
      <c r="H16" s="37">
        <v>38.9</v>
      </c>
      <c r="I16" s="37">
        <v>32.200000000000003</v>
      </c>
      <c r="J16" s="37">
        <v>36.4</v>
      </c>
      <c r="K16" s="37">
        <v>34.5</v>
      </c>
      <c r="L16" s="37">
        <v>33.299999999999997</v>
      </c>
      <c r="M16" s="37">
        <v>35.299999999999997</v>
      </c>
      <c r="N16" s="37">
        <v>33.700000000000003</v>
      </c>
      <c r="O16" s="54">
        <v>29</v>
      </c>
      <c r="P16" s="64">
        <v>29.1</v>
      </c>
    </row>
    <row r="17" spans="3:16" x14ac:dyDescent="0.25">
      <c r="C17" s="63">
        <v>13</v>
      </c>
      <c r="D17" s="35" t="s">
        <v>144</v>
      </c>
      <c r="E17" s="125" t="s">
        <v>203</v>
      </c>
      <c r="F17" s="29" t="s">
        <v>79</v>
      </c>
      <c r="G17" s="139" t="s">
        <v>61</v>
      </c>
      <c r="H17" s="40">
        <v>8.5</v>
      </c>
      <c r="I17" s="40">
        <v>7.3</v>
      </c>
      <c r="J17" s="40">
        <v>7.5</v>
      </c>
      <c r="K17" s="40">
        <v>7.4</v>
      </c>
      <c r="L17" s="40">
        <v>7.6</v>
      </c>
      <c r="M17" s="40">
        <v>7.4</v>
      </c>
      <c r="N17" s="40">
        <v>6.7</v>
      </c>
      <c r="O17" s="40">
        <v>6</v>
      </c>
      <c r="P17" s="65">
        <v>5.8</v>
      </c>
    </row>
    <row r="18" spans="3:16" ht="17.25" customHeight="1" x14ac:dyDescent="0.25">
      <c r="C18" s="63">
        <v>14</v>
      </c>
      <c r="D18" s="35" t="s">
        <v>144</v>
      </c>
      <c r="E18" s="125" t="s">
        <v>218</v>
      </c>
      <c r="F18" s="29" t="s">
        <v>0</v>
      </c>
      <c r="G18" s="139" t="s">
        <v>61</v>
      </c>
      <c r="H18" s="40">
        <v>38.5</v>
      </c>
      <c r="I18" s="40">
        <v>36.5</v>
      </c>
      <c r="J18" s="40">
        <v>36.5</v>
      </c>
      <c r="K18" s="40">
        <v>36.5</v>
      </c>
      <c r="L18" s="40">
        <v>36.700000000000003</v>
      </c>
      <c r="M18" s="40">
        <v>34.700000000000003</v>
      </c>
      <c r="N18" s="40">
        <v>34.1</v>
      </c>
      <c r="O18" s="40">
        <v>32.9</v>
      </c>
      <c r="P18" s="65">
        <v>32.5</v>
      </c>
    </row>
    <row r="19" spans="3:16" x14ac:dyDescent="0.25">
      <c r="C19" s="63">
        <v>15</v>
      </c>
      <c r="D19" s="35" t="s">
        <v>13</v>
      </c>
      <c r="E19" s="125" t="s">
        <v>204</v>
      </c>
      <c r="F19" s="29" t="s">
        <v>14</v>
      </c>
      <c r="G19" s="139" t="s">
        <v>61</v>
      </c>
      <c r="H19" s="40">
        <v>16.2</v>
      </c>
      <c r="I19" s="40">
        <v>11.9</v>
      </c>
      <c r="J19" s="40">
        <v>13.5</v>
      </c>
      <c r="K19" s="40">
        <v>12.9</v>
      </c>
      <c r="L19" s="40">
        <v>11.9</v>
      </c>
      <c r="M19" s="40">
        <v>12.4</v>
      </c>
      <c r="N19" s="40">
        <v>12.2</v>
      </c>
      <c r="O19" s="40">
        <v>9.8000000000000007</v>
      </c>
      <c r="P19" s="65">
        <v>9.6</v>
      </c>
    </row>
    <row r="20" spans="3:16" x14ac:dyDescent="0.25">
      <c r="C20" s="63">
        <v>16</v>
      </c>
      <c r="D20" s="35" t="s">
        <v>13</v>
      </c>
      <c r="E20" s="125" t="s">
        <v>204</v>
      </c>
      <c r="F20" s="29" t="s">
        <v>15</v>
      </c>
      <c r="G20" s="139" t="s">
        <v>61</v>
      </c>
      <c r="H20" s="40">
        <v>21.9</v>
      </c>
      <c r="I20" s="40">
        <v>17.399999999999999</v>
      </c>
      <c r="J20" s="40">
        <v>19.899999999999999</v>
      </c>
      <c r="K20" s="40">
        <v>18.7</v>
      </c>
      <c r="L20" s="40">
        <v>17.2</v>
      </c>
      <c r="M20" s="40">
        <v>19</v>
      </c>
      <c r="N20" s="40">
        <v>17.8</v>
      </c>
      <c r="O20" s="40">
        <v>15.8</v>
      </c>
      <c r="P20" s="65">
        <v>14.7</v>
      </c>
    </row>
    <row r="21" spans="3:16" x14ac:dyDescent="0.25">
      <c r="C21" s="63">
        <v>17</v>
      </c>
      <c r="D21" s="35" t="s">
        <v>13</v>
      </c>
      <c r="E21" s="125" t="s">
        <v>204</v>
      </c>
      <c r="F21" s="29" t="s">
        <v>16</v>
      </c>
      <c r="G21" s="139" t="s">
        <v>61</v>
      </c>
      <c r="H21" s="40">
        <v>33.4</v>
      </c>
      <c r="I21" s="40">
        <v>32.5</v>
      </c>
      <c r="J21" s="40">
        <v>31.9</v>
      </c>
      <c r="K21" s="40">
        <v>31.2</v>
      </c>
      <c r="L21" s="40">
        <v>30.4</v>
      </c>
      <c r="M21" s="40">
        <v>30.6</v>
      </c>
      <c r="N21" s="40">
        <v>30.5</v>
      </c>
      <c r="O21" s="40">
        <v>29</v>
      </c>
      <c r="P21" s="65">
        <v>27.6</v>
      </c>
    </row>
    <row r="22" spans="3:16" x14ac:dyDescent="0.25">
      <c r="C22" s="63">
        <v>18</v>
      </c>
      <c r="D22" s="35" t="s">
        <v>148</v>
      </c>
      <c r="E22" s="125" t="s">
        <v>205</v>
      </c>
      <c r="F22" s="27" t="s">
        <v>11</v>
      </c>
      <c r="G22" s="39" t="s">
        <v>61</v>
      </c>
      <c r="H22" s="40">
        <v>25.2</v>
      </c>
      <c r="I22" s="40">
        <v>24.1</v>
      </c>
      <c r="J22" s="40">
        <v>24.4</v>
      </c>
      <c r="K22" s="40">
        <v>24</v>
      </c>
      <c r="L22" s="40">
        <v>23.6</v>
      </c>
      <c r="M22" s="40">
        <v>23.8</v>
      </c>
      <c r="N22" s="40">
        <v>24.5</v>
      </c>
      <c r="O22" s="40">
        <v>22.6</v>
      </c>
      <c r="P22" s="65">
        <v>21.2</v>
      </c>
    </row>
    <row r="23" spans="3:16" x14ac:dyDescent="0.25">
      <c r="C23" s="63">
        <v>19</v>
      </c>
      <c r="D23" s="35" t="s">
        <v>148</v>
      </c>
      <c r="E23" s="125" t="s">
        <v>205</v>
      </c>
      <c r="F23" s="27" t="s">
        <v>149</v>
      </c>
      <c r="G23" s="28" t="s">
        <v>41</v>
      </c>
      <c r="H23" s="37">
        <v>24.9</v>
      </c>
      <c r="I23" s="37">
        <v>24.2</v>
      </c>
      <c r="J23" s="37">
        <v>24.4</v>
      </c>
      <c r="K23" s="37">
        <v>24.5</v>
      </c>
      <c r="L23" s="37">
        <v>24.2</v>
      </c>
      <c r="M23" s="37">
        <v>24.1</v>
      </c>
      <c r="N23" s="37">
        <v>24.9</v>
      </c>
      <c r="O23" s="54">
        <v>23</v>
      </c>
      <c r="P23" s="64">
        <v>21.1</v>
      </c>
    </row>
    <row r="24" spans="3:16" x14ac:dyDescent="0.25">
      <c r="C24" s="63">
        <v>20</v>
      </c>
      <c r="D24" s="35" t="s">
        <v>148</v>
      </c>
      <c r="E24" s="125" t="s">
        <v>205</v>
      </c>
      <c r="F24" s="27" t="s">
        <v>149</v>
      </c>
      <c r="G24" s="28" t="s">
        <v>42</v>
      </c>
      <c r="H24" s="37">
        <v>25.4</v>
      </c>
      <c r="I24" s="37">
        <v>23.9</v>
      </c>
      <c r="J24" s="37">
        <v>24.5</v>
      </c>
      <c r="K24" s="37">
        <v>23.6</v>
      </c>
      <c r="L24" s="38">
        <v>23</v>
      </c>
      <c r="M24" s="37">
        <v>23.5</v>
      </c>
      <c r="N24" s="38">
        <v>24</v>
      </c>
      <c r="O24" s="38">
        <v>22.2</v>
      </c>
      <c r="P24" s="64">
        <v>21.3</v>
      </c>
    </row>
    <row r="25" spans="3:16" x14ac:dyDescent="0.25">
      <c r="C25" s="63">
        <v>21</v>
      </c>
      <c r="D25" s="41" t="s">
        <v>72</v>
      </c>
      <c r="E25" s="133" t="s">
        <v>208</v>
      </c>
      <c r="F25" s="42" t="s">
        <v>17</v>
      </c>
      <c r="G25" s="139" t="s">
        <v>61</v>
      </c>
      <c r="H25" s="40">
        <v>28.9</v>
      </c>
      <c r="I25" s="40">
        <v>31.1</v>
      </c>
      <c r="J25" s="40">
        <v>29.4</v>
      </c>
      <c r="K25" s="40">
        <v>29</v>
      </c>
      <c r="L25" s="40">
        <v>31.4</v>
      </c>
      <c r="M25" s="40">
        <v>31.2</v>
      </c>
      <c r="N25" s="40">
        <v>29.5</v>
      </c>
      <c r="O25" s="40">
        <v>27.8</v>
      </c>
      <c r="P25" s="65">
        <v>27.2</v>
      </c>
    </row>
    <row r="26" spans="3:16" ht="24" x14ac:dyDescent="0.25">
      <c r="C26" s="63">
        <v>22</v>
      </c>
      <c r="D26" s="53" t="s">
        <v>72</v>
      </c>
      <c r="E26" s="133" t="s">
        <v>207</v>
      </c>
      <c r="F26" s="42" t="s">
        <v>18</v>
      </c>
      <c r="G26" s="139" t="s">
        <v>61</v>
      </c>
      <c r="H26" s="40">
        <v>46.1</v>
      </c>
      <c r="I26" s="40">
        <v>46.5</v>
      </c>
      <c r="J26" s="40">
        <v>45.2</v>
      </c>
      <c r="K26" s="40">
        <v>44.3</v>
      </c>
      <c r="L26" s="40">
        <v>46.7</v>
      </c>
      <c r="M26" s="40">
        <v>45</v>
      </c>
      <c r="N26" s="40">
        <v>42.9</v>
      </c>
      <c r="O26" s="40">
        <v>41.4</v>
      </c>
      <c r="P26" s="65">
        <v>42.4</v>
      </c>
    </row>
    <row r="27" spans="3:16" x14ac:dyDescent="0.25">
      <c r="C27" s="63">
        <v>23</v>
      </c>
      <c r="D27" s="35" t="s">
        <v>260</v>
      </c>
      <c r="E27" s="125" t="s">
        <v>206</v>
      </c>
      <c r="F27" s="32" t="s">
        <v>20</v>
      </c>
      <c r="G27" s="43" t="s">
        <v>61</v>
      </c>
      <c r="H27" s="44">
        <v>15.1</v>
      </c>
      <c r="I27" s="44">
        <v>13.2</v>
      </c>
      <c r="J27" s="44">
        <v>15.9</v>
      </c>
      <c r="K27" s="44">
        <v>16.600000000000001</v>
      </c>
      <c r="L27" s="44">
        <v>15.9</v>
      </c>
      <c r="M27" s="44">
        <v>15.2</v>
      </c>
      <c r="N27" s="44">
        <v>13.9</v>
      </c>
      <c r="O27" s="44">
        <v>14.3</v>
      </c>
      <c r="P27" s="65">
        <v>12.7</v>
      </c>
    </row>
    <row r="28" spans="3:16" s="5" customFormat="1" x14ac:dyDescent="0.25">
      <c r="C28" s="63">
        <v>24</v>
      </c>
      <c r="D28" s="35" t="s">
        <v>260</v>
      </c>
      <c r="E28" s="125" t="s">
        <v>206</v>
      </c>
      <c r="F28" s="32" t="s">
        <v>21</v>
      </c>
      <c r="G28" s="43" t="s">
        <v>61</v>
      </c>
      <c r="H28" s="44">
        <v>14.6</v>
      </c>
      <c r="I28" s="44">
        <v>16.600000000000001</v>
      </c>
      <c r="J28" s="44">
        <v>20.399999999999999</v>
      </c>
      <c r="K28" s="44">
        <v>17</v>
      </c>
      <c r="L28" s="44">
        <v>20.100000000000001</v>
      </c>
      <c r="M28" s="44">
        <v>19.3</v>
      </c>
      <c r="N28" s="44">
        <v>18.899999999999999</v>
      </c>
      <c r="O28" s="44">
        <v>17.399999999999999</v>
      </c>
      <c r="P28" s="65">
        <v>14.9</v>
      </c>
    </row>
    <row r="29" spans="3:16" s="5" customFormat="1" x14ac:dyDescent="0.25">
      <c r="C29" s="63">
        <v>25</v>
      </c>
      <c r="D29" s="35" t="s">
        <v>260</v>
      </c>
      <c r="E29" s="125" t="s">
        <v>206</v>
      </c>
      <c r="F29" s="45" t="s">
        <v>35</v>
      </c>
      <c r="G29" s="43" t="s">
        <v>61</v>
      </c>
      <c r="H29" s="44">
        <v>15.3</v>
      </c>
      <c r="I29" s="44">
        <v>16.3</v>
      </c>
      <c r="J29" s="44">
        <v>20.399999999999999</v>
      </c>
      <c r="K29" s="44">
        <v>16.7</v>
      </c>
      <c r="L29" s="44">
        <v>20</v>
      </c>
      <c r="M29" s="44">
        <v>22.9</v>
      </c>
      <c r="N29" s="44">
        <v>20.6</v>
      </c>
      <c r="O29" s="44">
        <v>17.899999999999999</v>
      </c>
      <c r="P29" s="65">
        <v>14.7</v>
      </c>
    </row>
    <row r="30" spans="3:16" x14ac:dyDescent="0.25">
      <c r="C30" s="63">
        <v>26</v>
      </c>
      <c r="D30" s="35" t="s">
        <v>260</v>
      </c>
      <c r="E30" s="125" t="s">
        <v>206</v>
      </c>
      <c r="F30" s="45" t="s">
        <v>36</v>
      </c>
      <c r="G30" s="43" t="s">
        <v>61</v>
      </c>
      <c r="H30" s="44">
        <v>14.1</v>
      </c>
      <c r="I30" s="44">
        <v>16.8</v>
      </c>
      <c r="J30" s="44">
        <v>20.399999999999999</v>
      </c>
      <c r="K30" s="44">
        <v>17.2</v>
      </c>
      <c r="L30" s="44">
        <v>20.3</v>
      </c>
      <c r="M30" s="44">
        <v>17</v>
      </c>
      <c r="N30" s="44">
        <v>17.899999999999999</v>
      </c>
      <c r="O30" s="44">
        <v>17</v>
      </c>
      <c r="P30" s="65">
        <v>15.1</v>
      </c>
    </row>
    <row r="31" spans="3:16" ht="24" x14ac:dyDescent="0.25">
      <c r="C31" s="63">
        <v>27</v>
      </c>
      <c r="D31" s="35" t="s">
        <v>260</v>
      </c>
      <c r="E31" s="125" t="s">
        <v>206</v>
      </c>
      <c r="F31" s="45" t="s">
        <v>34</v>
      </c>
      <c r="G31" s="43" t="s">
        <v>61</v>
      </c>
      <c r="H31" s="44">
        <v>15.7</v>
      </c>
      <c r="I31" s="44">
        <v>17.600000000000001</v>
      </c>
      <c r="J31" s="44">
        <v>21.9</v>
      </c>
      <c r="K31" s="44">
        <v>19.600000000000001</v>
      </c>
      <c r="L31" s="44">
        <v>23.7</v>
      </c>
      <c r="M31" s="44">
        <v>22.4</v>
      </c>
      <c r="N31" s="44">
        <v>21.8</v>
      </c>
      <c r="O31" s="44">
        <v>17.100000000000001</v>
      </c>
      <c r="P31" s="65">
        <v>17.899999999999999</v>
      </c>
    </row>
    <row r="32" spans="3:16" ht="24" x14ac:dyDescent="0.25">
      <c r="C32" s="63">
        <v>28</v>
      </c>
      <c r="D32" s="26" t="s">
        <v>260</v>
      </c>
      <c r="E32" s="125" t="s">
        <v>206</v>
      </c>
      <c r="F32" s="45" t="s">
        <v>22</v>
      </c>
      <c r="G32" s="43" t="s">
        <v>61</v>
      </c>
      <c r="H32" s="44">
        <v>13.2</v>
      </c>
      <c r="I32" s="44">
        <v>15.6</v>
      </c>
      <c r="J32" s="44">
        <v>18.8</v>
      </c>
      <c r="K32" s="44">
        <v>14.8</v>
      </c>
      <c r="L32" s="44">
        <v>17</v>
      </c>
      <c r="M32" s="44">
        <v>16.399999999999999</v>
      </c>
      <c r="N32" s="44">
        <v>16.5</v>
      </c>
      <c r="O32" s="44">
        <v>17.600000000000001</v>
      </c>
      <c r="P32" s="65">
        <v>12.3</v>
      </c>
    </row>
    <row r="33" spans="3:16" x14ac:dyDescent="0.25">
      <c r="C33" s="63">
        <v>29</v>
      </c>
      <c r="D33" s="41" t="s">
        <v>260</v>
      </c>
      <c r="E33" s="133" t="s">
        <v>206</v>
      </c>
      <c r="F33" s="146" t="s">
        <v>23</v>
      </c>
      <c r="G33" s="43" t="s">
        <v>61</v>
      </c>
      <c r="H33" s="44">
        <v>13.6</v>
      </c>
      <c r="I33" s="44">
        <v>11.3</v>
      </c>
      <c r="J33" s="44">
        <v>13.2</v>
      </c>
      <c r="K33" s="44">
        <v>14.8</v>
      </c>
      <c r="L33" s="44">
        <v>14.1</v>
      </c>
      <c r="M33" s="44">
        <v>14.9</v>
      </c>
      <c r="N33" s="44">
        <v>14.4</v>
      </c>
      <c r="O33" s="44">
        <v>15.1</v>
      </c>
      <c r="P33" s="65">
        <v>15.4</v>
      </c>
    </row>
    <row r="34" spans="3:16" ht="24" x14ac:dyDescent="0.25">
      <c r="C34" s="63">
        <v>30</v>
      </c>
      <c r="D34" s="35" t="s">
        <v>260</v>
      </c>
      <c r="E34" s="125" t="s">
        <v>206</v>
      </c>
      <c r="F34" s="45" t="s">
        <v>24</v>
      </c>
      <c r="G34" s="43" t="s">
        <v>61</v>
      </c>
      <c r="H34" s="44">
        <v>19.8</v>
      </c>
      <c r="I34" s="44">
        <v>13.2</v>
      </c>
      <c r="J34" s="44">
        <v>16.399999999999999</v>
      </c>
      <c r="K34" s="44">
        <v>13.7</v>
      </c>
      <c r="L34" s="44">
        <v>13</v>
      </c>
      <c r="M34" s="44">
        <v>15.1</v>
      </c>
      <c r="N34" s="44">
        <v>14.9</v>
      </c>
      <c r="O34" s="44">
        <v>15</v>
      </c>
      <c r="P34" s="65">
        <v>17.100000000000001</v>
      </c>
    </row>
    <row r="35" spans="3:16" s="7" customFormat="1" ht="24" x14ac:dyDescent="0.25">
      <c r="C35" s="63">
        <v>31</v>
      </c>
      <c r="D35" s="26" t="s">
        <v>260</v>
      </c>
      <c r="E35" s="125" t="s">
        <v>206</v>
      </c>
      <c r="F35" s="45" t="s">
        <v>25</v>
      </c>
      <c r="G35" s="43" t="s">
        <v>61</v>
      </c>
      <c r="H35" s="44">
        <v>7.8</v>
      </c>
      <c r="I35" s="44">
        <v>9.6</v>
      </c>
      <c r="J35" s="44">
        <v>10.8</v>
      </c>
      <c r="K35" s="44">
        <v>15.7</v>
      </c>
      <c r="L35" s="44">
        <v>14.9</v>
      </c>
      <c r="M35" s="44">
        <v>14.8</v>
      </c>
      <c r="N35" s="44">
        <v>14</v>
      </c>
      <c r="O35" s="44">
        <v>15.2</v>
      </c>
      <c r="P35" s="65">
        <v>13.9</v>
      </c>
    </row>
    <row r="36" spans="3:16" s="5" customFormat="1" x14ac:dyDescent="0.25">
      <c r="C36" s="63">
        <v>32</v>
      </c>
      <c r="D36" s="26" t="s">
        <v>260</v>
      </c>
      <c r="E36" s="125" t="s">
        <v>206</v>
      </c>
      <c r="F36" s="45" t="s">
        <v>26</v>
      </c>
      <c r="G36" s="43" t="s">
        <v>61</v>
      </c>
      <c r="H36" s="44">
        <v>16.3</v>
      </c>
      <c r="I36" s="44">
        <v>13.4</v>
      </c>
      <c r="J36" s="44">
        <v>16.3</v>
      </c>
      <c r="K36" s="44">
        <v>17.600000000000001</v>
      </c>
      <c r="L36" s="44">
        <v>15</v>
      </c>
      <c r="M36" s="44">
        <v>14</v>
      </c>
      <c r="N36" s="44">
        <v>12.1</v>
      </c>
      <c r="O36" s="44">
        <v>13</v>
      </c>
      <c r="P36" s="65">
        <v>10.3</v>
      </c>
    </row>
    <row r="37" spans="3:16" x14ac:dyDescent="0.25">
      <c r="C37" s="63">
        <v>33</v>
      </c>
      <c r="D37" s="26" t="s">
        <v>260</v>
      </c>
      <c r="E37" s="125" t="s">
        <v>206</v>
      </c>
      <c r="F37" s="32" t="s">
        <v>27</v>
      </c>
      <c r="G37" s="43" t="s">
        <v>61</v>
      </c>
      <c r="H37" s="44">
        <v>30.1</v>
      </c>
      <c r="I37" s="44">
        <v>29.2</v>
      </c>
      <c r="J37" s="44">
        <v>28.9</v>
      </c>
      <c r="K37" s="44">
        <v>28</v>
      </c>
      <c r="L37" s="44">
        <v>27.9</v>
      </c>
      <c r="M37" s="44">
        <v>27.9</v>
      </c>
      <c r="N37" s="44">
        <v>29.6</v>
      </c>
      <c r="O37" s="44">
        <v>26.9</v>
      </c>
      <c r="P37" s="65">
        <v>25.5</v>
      </c>
    </row>
    <row r="38" spans="3:16" ht="24" x14ac:dyDescent="0.25">
      <c r="C38" s="63">
        <v>34</v>
      </c>
      <c r="D38" s="26" t="s">
        <v>260</v>
      </c>
      <c r="E38" s="125" t="s">
        <v>206</v>
      </c>
      <c r="F38" s="45" t="s">
        <v>28</v>
      </c>
      <c r="G38" s="43" t="s">
        <v>61</v>
      </c>
      <c r="H38" s="44">
        <v>32.6</v>
      </c>
      <c r="I38" s="44">
        <v>24.1</v>
      </c>
      <c r="J38" s="44">
        <v>27.4</v>
      </c>
      <c r="K38" s="44">
        <v>25.8</v>
      </c>
      <c r="L38" s="44">
        <v>27.6</v>
      </c>
      <c r="M38" s="44">
        <v>30.4</v>
      </c>
      <c r="N38" s="44">
        <v>35.4</v>
      </c>
      <c r="O38" s="44">
        <v>36.6</v>
      </c>
      <c r="P38" s="65">
        <v>47.4</v>
      </c>
    </row>
    <row r="39" spans="3:16" ht="24" x14ac:dyDescent="0.25">
      <c r="C39" s="63">
        <v>35</v>
      </c>
      <c r="D39" s="26" t="s">
        <v>260</v>
      </c>
      <c r="E39" s="125" t="s">
        <v>206</v>
      </c>
      <c r="F39" s="45" t="s">
        <v>29</v>
      </c>
      <c r="G39" s="43" t="s">
        <v>61</v>
      </c>
      <c r="H39" s="44">
        <v>17.2</v>
      </c>
      <c r="I39" s="44">
        <v>16.399999999999999</v>
      </c>
      <c r="J39" s="44">
        <v>16.3</v>
      </c>
      <c r="K39" s="44">
        <v>17.3</v>
      </c>
      <c r="L39" s="44">
        <v>16.5</v>
      </c>
      <c r="M39" s="44">
        <v>17.5</v>
      </c>
      <c r="N39" s="44">
        <v>15.2</v>
      </c>
      <c r="O39" s="44">
        <v>12.1</v>
      </c>
      <c r="P39" s="65">
        <v>11.9</v>
      </c>
    </row>
    <row r="40" spans="3:16" x14ac:dyDescent="0.25">
      <c r="C40" s="63">
        <v>36</v>
      </c>
      <c r="D40" s="26" t="s">
        <v>260</v>
      </c>
      <c r="E40" s="125" t="s">
        <v>206</v>
      </c>
      <c r="F40" s="45" t="s">
        <v>30</v>
      </c>
      <c r="G40" s="43" t="s">
        <v>61</v>
      </c>
      <c r="H40" s="44">
        <v>26.7</v>
      </c>
      <c r="I40" s="44">
        <v>23.3</v>
      </c>
      <c r="J40" s="44">
        <v>24</v>
      </c>
      <c r="K40" s="44">
        <v>22.2</v>
      </c>
      <c r="L40" s="44">
        <v>21.7</v>
      </c>
      <c r="M40" s="44">
        <v>21.4</v>
      </c>
      <c r="N40" s="44">
        <v>21.9</v>
      </c>
      <c r="O40" s="44">
        <v>20.6</v>
      </c>
      <c r="P40" s="65">
        <v>20.3</v>
      </c>
    </row>
    <row r="41" spans="3:16" ht="24" x14ac:dyDescent="0.25">
      <c r="C41" s="63">
        <v>37</v>
      </c>
      <c r="D41" s="26" t="s">
        <v>260</v>
      </c>
      <c r="E41" s="125" t="s">
        <v>206</v>
      </c>
      <c r="F41" s="45" t="s">
        <v>31</v>
      </c>
      <c r="G41" s="43" t="s">
        <v>61</v>
      </c>
      <c r="H41" s="44">
        <v>47.9</v>
      </c>
      <c r="I41" s="44">
        <v>45.5</v>
      </c>
      <c r="J41" s="44">
        <v>48.7</v>
      </c>
      <c r="K41" s="44">
        <v>44.2</v>
      </c>
      <c r="L41" s="44">
        <v>45.9</v>
      </c>
      <c r="M41" s="44">
        <v>46.1</v>
      </c>
      <c r="N41" s="44">
        <v>45</v>
      </c>
      <c r="O41" s="44">
        <v>45.4</v>
      </c>
      <c r="P41" s="65">
        <v>44.8</v>
      </c>
    </row>
    <row r="42" spans="3:16" ht="24" x14ac:dyDescent="0.25">
      <c r="C42" s="63">
        <v>38</v>
      </c>
      <c r="D42" s="26" t="s">
        <v>260</v>
      </c>
      <c r="E42" s="125" t="s">
        <v>206</v>
      </c>
      <c r="F42" s="45" t="s">
        <v>32</v>
      </c>
      <c r="G42" s="43" t="s">
        <v>61</v>
      </c>
      <c r="H42" s="44">
        <v>30</v>
      </c>
      <c r="I42" s="44">
        <v>29.4</v>
      </c>
      <c r="J42" s="44">
        <v>29</v>
      </c>
      <c r="K42" s="44">
        <v>28</v>
      </c>
      <c r="L42" s="44">
        <v>27.9</v>
      </c>
      <c r="M42" s="44">
        <v>27.8</v>
      </c>
      <c r="N42" s="44">
        <v>29.4</v>
      </c>
      <c r="O42" s="44">
        <v>26.5</v>
      </c>
      <c r="P42" s="65">
        <v>24.9</v>
      </c>
    </row>
    <row r="43" spans="3:16" x14ac:dyDescent="0.25">
      <c r="C43" s="63">
        <v>39</v>
      </c>
      <c r="D43" s="26" t="s">
        <v>19</v>
      </c>
      <c r="E43" s="125" t="s">
        <v>206</v>
      </c>
      <c r="F43" s="45" t="s">
        <v>33</v>
      </c>
      <c r="G43" s="43" t="s">
        <v>61</v>
      </c>
      <c r="H43" s="44">
        <v>27.1</v>
      </c>
      <c r="I43" s="44">
        <v>28.1</v>
      </c>
      <c r="J43" s="44">
        <v>26.4</v>
      </c>
      <c r="K43" s="44">
        <v>25.9</v>
      </c>
      <c r="L43" s="44">
        <v>25.7</v>
      </c>
      <c r="M43" s="44">
        <v>25.5</v>
      </c>
      <c r="N43" s="44">
        <v>29.1</v>
      </c>
      <c r="O43" s="44">
        <v>24.6</v>
      </c>
      <c r="P43" s="65">
        <v>19.8</v>
      </c>
    </row>
    <row r="44" spans="3:16" x14ac:dyDescent="0.25">
      <c r="C44" s="63">
        <v>40</v>
      </c>
      <c r="D44" s="31" t="s">
        <v>48</v>
      </c>
      <c r="E44" s="127" t="s">
        <v>269</v>
      </c>
      <c r="F44" s="32" t="s">
        <v>49</v>
      </c>
      <c r="G44" s="43" t="s">
        <v>61</v>
      </c>
      <c r="H44" s="161">
        <v>18.7</v>
      </c>
      <c r="I44" s="161">
        <v>18.7</v>
      </c>
      <c r="J44" s="161">
        <v>17.100000000000001</v>
      </c>
      <c r="K44" s="161">
        <v>16.8</v>
      </c>
      <c r="L44" s="161">
        <v>17.100000000000001</v>
      </c>
      <c r="M44" s="161">
        <v>14.4</v>
      </c>
      <c r="N44" s="161">
        <v>16.600000000000001</v>
      </c>
      <c r="O44" s="161">
        <v>14.8</v>
      </c>
      <c r="P44" s="65">
        <v>14.7</v>
      </c>
    </row>
    <row r="45" spans="3:16" x14ac:dyDescent="0.25">
      <c r="C45" s="63">
        <v>41</v>
      </c>
      <c r="D45" s="31" t="s">
        <v>48</v>
      </c>
      <c r="E45" s="127" t="s">
        <v>269</v>
      </c>
      <c r="F45" s="32" t="s">
        <v>50</v>
      </c>
      <c r="G45" s="43" t="s">
        <v>61</v>
      </c>
      <c r="H45" s="161">
        <v>17.8</v>
      </c>
      <c r="I45" s="161">
        <v>16.2</v>
      </c>
      <c r="J45" s="161">
        <v>18.399999999999999</v>
      </c>
      <c r="K45" s="161">
        <v>19.8</v>
      </c>
      <c r="L45" s="161">
        <v>19.600000000000001</v>
      </c>
      <c r="M45" s="161">
        <v>23.2</v>
      </c>
      <c r="N45" s="161">
        <v>19.899999999999999</v>
      </c>
      <c r="O45" s="161">
        <v>11.6</v>
      </c>
      <c r="P45" s="65">
        <v>10.5</v>
      </c>
    </row>
    <row r="46" spans="3:16" x14ac:dyDescent="0.25">
      <c r="C46" s="63">
        <v>42</v>
      </c>
      <c r="D46" s="31" t="s">
        <v>48</v>
      </c>
      <c r="E46" s="127" t="s">
        <v>269</v>
      </c>
      <c r="F46" s="32" t="s">
        <v>51</v>
      </c>
      <c r="G46" s="43" t="s">
        <v>61</v>
      </c>
      <c r="H46" s="161">
        <v>41.8</v>
      </c>
      <c r="I46" s="161">
        <v>39.4</v>
      </c>
      <c r="J46" s="161">
        <v>41.4</v>
      </c>
      <c r="K46" s="161">
        <v>39.5</v>
      </c>
      <c r="L46" s="161">
        <v>37.9</v>
      </c>
      <c r="M46" s="162">
        <v>40</v>
      </c>
      <c r="N46" s="162">
        <v>41.2</v>
      </c>
      <c r="O46" s="162">
        <v>44.5</v>
      </c>
      <c r="P46" s="65">
        <v>40.799999999999997</v>
      </c>
    </row>
    <row r="47" spans="3:16" ht="16.5" customHeight="1" x14ac:dyDescent="0.25">
      <c r="C47" s="63">
        <v>43</v>
      </c>
      <c r="D47" s="31" t="s">
        <v>52</v>
      </c>
      <c r="E47" s="127" t="s">
        <v>269</v>
      </c>
      <c r="F47" s="34" t="s">
        <v>53</v>
      </c>
      <c r="G47" s="140" t="s">
        <v>61</v>
      </c>
      <c r="H47" s="162">
        <v>19</v>
      </c>
      <c r="I47" s="161">
        <v>18.7</v>
      </c>
      <c r="J47" s="161">
        <v>17.8</v>
      </c>
      <c r="K47" s="161">
        <v>18.8</v>
      </c>
      <c r="L47" s="161">
        <v>17.5</v>
      </c>
      <c r="M47" s="161">
        <v>17.3</v>
      </c>
      <c r="N47" s="161">
        <v>17.899999999999999</v>
      </c>
      <c r="O47" s="161">
        <v>16.899999999999999</v>
      </c>
      <c r="P47" s="65">
        <v>16.600000000000001</v>
      </c>
    </row>
    <row r="48" spans="3:16" ht="16.5" customHeight="1" x14ac:dyDescent="0.25">
      <c r="C48" s="63">
        <v>44</v>
      </c>
      <c r="D48" s="31" t="s">
        <v>52</v>
      </c>
      <c r="E48" s="127" t="s">
        <v>269</v>
      </c>
      <c r="F48" s="34" t="s">
        <v>54</v>
      </c>
      <c r="G48" s="140" t="s">
        <v>61</v>
      </c>
      <c r="H48" s="161">
        <v>36.4</v>
      </c>
      <c r="I48" s="161">
        <v>33.799999999999997</v>
      </c>
      <c r="J48" s="161">
        <v>36.5</v>
      </c>
      <c r="K48" s="161">
        <v>33.5</v>
      </c>
      <c r="L48" s="161">
        <v>34.799999999999997</v>
      </c>
      <c r="M48" s="161">
        <v>35.6</v>
      </c>
      <c r="N48" s="161">
        <v>36.299999999999997</v>
      </c>
      <c r="O48" s="161">
        <v>32.9</v>
      </c>
      <c r="P48" s="65">
        <v>29.6</v>
      </c>
    </row>
    <row r="49" spans="3:16" ht="16.5" customHeight="1" x14ac:dyDescent="0.25">
      <c r="C49" s="63">
        <v>45</v>
      </c>
      <c r="D49" s="35" t="s">
        <v>62</v>
      </c>
      <c r="E49" s="125" t="s">
        <v>205</v>
      </c>
      <c r="F49" s="46" t="s">
        <v>59</v>
      </c>
      <c r="G49" s="141" t="s">
        <v>61</v>
      </c>
      <c r="H49" s="40">
        <v>34.700000000000003</v>
      </c>
      <c r="I49" s="40">
        <v>31.8</v>
      </c>
      <c r="J49" s="40">
        <v>32.6</v>
      </c>
      <c r="K49" s="40">
        <v>30.9</v>
      </c>
      <c r="L49" s="40">
        <v>31.7</v>
      </c>
      <c r="M49" s="40">
        <v>32.4</v>
      </c>
      <c r="N49" s="40">
        <v>33.700000000000003</v>
      </c>
      <c r="O49" s="40">
        <v>32.6</v>
      </c>
      <c r="P49" s="65">
        <v>30.5</v>
      </c>
    </row>
    <row r="50" spans="3:16" ht="16.5" customHeight="1" x14ac:dyDescent="0.25">
      <c r="C50" s="63">
        <v>46</v>
      </c>
      <c r="D50" s="35" t="s">
        <v>62</v>
      </c>
      <c r="E50" s="125" t="s">
        <v>205</v>
      </c>
      <c r="F50" s="46" t="s">
        <v>37</v>
      </c>
      <c r="G50" s="141" t="s">
        <v>61</v>
      </c>
      <c r="H50" s="40">
        <v>27.7</v>
      </c>
      <c r="I50" s="40">
        <v>30.8</v>
      </c>
      <c r="J50" s="40">
        <v>28</v>
      </c>
      <c r="K50" s="40">
        <v>29.6</v>
      </c>
      <c r="L50" s="40">
        <v>27.8</v>
      </c>
      <c r="M50" s="40">
        <v>25</v>
      </c>
      <c r="N50" s="40">
        <v>30.5</v>
      </c>
      <c r="O50" s="40">
        <v>25.2</v>
      </c>
      <c r="P50" s="65">
        <v>24.7</v>
      </c>
    </row>
    <row r="51" spans="3:16" ht="16.5" customHeight="1" x14ac:dyDescent="0.25">
      <c r="C51" s="63">
        <v>47</v>
      </c>
      <c r="D51" s="35" t="s">
        <v>62</v>
      </c>
      <c r="E51" s="125" t="s">
        <v>205</v>
      </c>
      <c r="F51" s="46" t="s">
        <v>38</v>
      </c>
      <c r="G51" s="141" t="s">
        <v>61</v>
      </c>
      <c r="H51" s="40">
        <v>24.4</v>
      </c>
      <c r="I51" s="40">
        <v>23.3</v>
      </c>
      <c r="J51" s="40">
        <v>23.4</v>
      </c>
      <c r="K51" s="40">
        <v>22.6</v>
      </c>
      <c r="L51" s="40">
        <v>22.5</v>
      </c>
      <c r="M51" s="40">
        <v>22.4</v>
      </c>
      <c r="N51" s="40">
        <v>22.5</v>
      </c>
      <c r="O51" s="40">
        <v>20.399999999999999</v>
      </c>
      <c r="P51" s="65">
        <v>19.600000000000001</v>
      </c>
    </row>
    <row r="52" spans="3:16" ht="16.5" customHeight="1" x14ac:dyDescent="0.25">
      <c r="C52" s="63">
        <v>48</v>
      </c>
      <c r="D52" s="35" t="s">
        <v>62</v>
      </c>
      <c r="E52" s="125" t="s">
        <v>205</v>
      </c>
      <c r="F52" s="46" t="s">
        <v>39</v>
      </c>
      <c r="G52" s="141" t="s">
        <v>61</v>
      </c>
      <c r="H52" s="40">
        <v>16</v>
      </c>
      <c r="I52" s="40">
        <v>16.3</v>
      </c>
      <c r="J52" s="40">
        <v>19.899999999999999</v>
      </c>
      <c r="K52" s="40">
        <v>20.3</v>
      </c>
      <c r="L52" s="40">
        <v>18.8</v>
      </c>
      <c r="M52" s="40">
        <v>18.600000000000001</v>
      </c>
      <c r="N52" s="40">
        <v>19</v>
      </c>
      <c r="O52" s="40">
        <v>17.3</v>
      </c>
      <c r="P52" s="65">
        <v>15.5</v>
      </c>
    </row>
    <row r="53" spans="3:16" ht="16.5" customHeight="1" x14ac:dyDescent="0.25">
      <c r="C53" s="63">
        <v>49</v>
      </c>
      <c r="D53" s="35" t="s">
        <v>62</v>
      </c>
      <c r="E53" s="125" t="s">
        <v>205</v>
      </c>
      <c r="F53" s="46" t="s">
        <v>40</v>
      </c>
      <c r="G53" s="141" t="s">
        <v>61</v>
      </c>
      <c r="H53" s="40">
        <v>15.6</v>
      </c>
      <c r="I53" s="40">
        <v>13.1</v>
      </c>
      <c r="J53" s="40">
        <v>14.9</v>
      </c>
      <c r="K53" s="40">
        <v>16.100000000000001</v>
      </c>
      <c r="L53" s="40">
        <v>15.4</v>
      </c>
      <c r="M53" s="40">
        <v>15.3</v>
      </c>
      <c r="N53" s="40">
        <v>15.1</v>
      </c>
      <c r="O53" s="40">
        <v>15.5</v>
      </c>
      <c r="P53" s="65">
        <v>13.8</v>
      </c>
    </row>
    <row r="54" spans="3:16" ht="16.5" customHeight="1" x14ac:dyDescent="0.25">
      <c r="C54" s="63">
        <v>50</v>
      </c>
      <c r="D54" s="35" t="s">
        <v>62</v>
      </c>
      <c r="E54" s="125" t="s">
        <v>205</v>
      </c>
      <c r="F54" s="46" t="s">
        <v>40</v>
      </c>
      <c r="G54" s="47" t="s">
        <v>41</v>
      </c>
      <c r="H54" s="36">
        <v>14.2</v>
      </c>
      <c r="I54" s="36">
        <v>11.3</v>
      </c>
      <c r="J54" s="36">
        <v>12.6</v>
      </c>
      <c r="K54" s="36">
        <v>15.4</v>
      </c>
      <c r="L54" s="36">
        <v>14.7</v>
      </c>
      <c r="M54" s="36">
        <v>15.1</v>
      </c>
      <c r="N54" s="36">
        <v>15.9</v>
      </c>
      <c r="O54" s="36">
        <v>15.9</v>
      </c>
      <c r="P54" s="64">
        <v>12.1</v>
      </c>
    </row>
    <row r="55" spans="3:16" ht="16.5" customHeight="1" x14ac:dyDescent="0.25">
      <c r="C55" s="63">
        <v>51</v>
      </c>
      <c r="D55" s="35" t="s">
        <v>62</v>
      </c>
      <c r="E55" s="125" t="s">
        <v>205</v>
      </c>
      <c r="F55" s="46" t="s">
        <v>40</v>
      </c>
      <c r="G55" s="47" t="s">
        <v>42</v>
      </c>
      <c r="H55" s="36">
        <v>16.7</v>
      </c>
      <c r="I55" s="36">
        <v>14.4</v>
      </c>
      <c r="J55" s="36">
        <v>16.600000000000001</v>
      </c>
      <c r="K55" s="36">
        <v>16.5</v>
      </c>
      <c r="L55" s="36">
        <v>15.8</v>
      </c>
      <c r="M55" s="36">
        <v>15.5</v>
      </c>
      <c r="N55" s="36">
        <v>14.6</v>
      </c>
      <c r="O55" s="36">
        <v>15.1</v>
      </c>
      <c r="P55" s="64">
        <v>15.1</v>
      </c>
    </row>
    <row r="56" spans="3:16" ht="16.5" customHeight="1" x14ac:dyDescent="0.25">
      <c r="C56" s="63">
        <v>52</v>
      </c>
      <c r="D56" s="35" t="s">
        <v>62</v>
      </c>
      <c r="E56" s="125" t="s">
        <v>205</v>
      </c>
      <c r="F56" s="46" t="s">
        <v>60</v>
      </c>
      <c r="G56" s="141" t="s">
        <v>61</v>
      </c>
      <c r="H56" s="40">
        <v>23.3</v>
      </c>
      <c r="I56" s="40">
        <v>23.2</v>
      </c>
      <c r="J56" s="40">
        <v>23.4</v>
      </c>
      <c r="K56" s="40">
        <v>23.2</v>
      </c>
      <c r="L56" s="40">
        <v>22.5</v>
      </c>
      <c r="M56" s="40">
        <v>22</v>
      </c>
      <c r="N56" s="40">
        <v>23</v>
      </c>
      <c r="O56" s="40">
        <v>20.5</v>
      </c>
      <c r="P56" s="65">
        <v>19.600000000000001</v>
      </c>
    </row>
    <row r="57" spans="3:16" ht="16.5" customHeight="1" x14ac:dyDescent="0.25">
      <c r="C57" s="63">
        <v>53</v>
      </c>
      <c r="D57" s="35" t="s">
        <v>62</v>
      </c>
      <c r="E57" s="125" t="s">
        <v>205</v>
      </c>
      <c r="F57" s="46" t="s">
        <v>60</v>
      </c>
      <c r="G57" s="47" t="s">
        <v>41</v>
      </c>
      <c r="H57" s="37">
        <v>23.5</v>
      </c>
      <c r="I57" s="37">
        <v>23.6</v>
      </c>
      <c r="J57" s="37">
        <v>23.9</v>
      </c>
      <c r="K57" s="37">
        <v>23.3</v>
      </c>
      <c r="L57" s="37">
        <v>23.1</v>
      </c>
      <c r="M57" s="37">
        <v>22.4</v>
      </c>
      <c r="N57" s="37">
        <v>23.4</v>
      </c>
      <c r="O57" s="37">
        <v>20.8</v>
      </c>
      <c r="P57" s="64">
        <v>19.899999999999999</v>
      </c>
    </row>
    <row r="58" spans="3:16" ht="16.5" customHeight="1" x14ac:dyDescent="0.25">
      <c r="C58" s="63">
        <v>54</v>
      </c>
      <c r="D58" s="35" t="s">
        <v>62</v>
      </c>
      <c r="E58" s="125" t="s">
        <v>205</v>
      </c>
      <c r="F58" s="46" t="s">
        <v>60</v>
      </c>
      <c r="G58" s="47" t="s">
        <v>42</v>
      </c>
      <c r="H58" s="37">
        <v>23.1</v>
      </c>
      <c r="I58" s="37">
        <v>22.7</v>
      </c>
      <c r="J58" s="37">
        <v>22.9</v>
      </c>
      <c r="K58" s="38">
        <v>23</v>
      </c>
      <c r="L58" s="37">
        <v>21.9</v>
      </c>
      <c r="M58" s="37">
        <v>21.7</v>
      </c>
      <c r="N58" s="37">
        <v>22.6</v>
      </c>
      <c r="O58" s="37">
        <v>20.2</v>
      </c>
      <c r="P58" s="64">
        <v>19.2</v>
      </c>
    </row>
    <row r="59" spans="3:16" ht="16.5" customHeight="1" x14ac:dyDescent="0.25">
      <c r="C59" s="63">
        <v>55</v>
      </c>
      <c r="D59" s="35" t="s">
        <v>80</v>
      </c>
      <c r="E59" s="125" t="s">
        <v>209</v>
      </c>
      <c r="F59" s="46" t="s">
        <v>63</v>
      </c>
      <c r="G59" s="141" t="s">
        <v>61</v>
      </c>
      <c r="H59" s="160">
        <v>15.2</v>
      </c>
      <c r="I59" s="160">
        <v>13.7</v>
      </c>
      <c r="J59" s="77">
        <v>16</v>
      </c>
      <c r="K59" s="160">
        <v>16.899999999999999</v>
      </c>
      <c r="L59" s="160">
        <v>16.3</v>
      </c>
      <c r="M59" s="160">
        <v>15.9</v>
      </c>
      <c r="N59" s="160">
        <v>15.8</v>
      </c>
      <c r="O59" s="160">
        <v>15.2</v>
      </c>
      <c r="P59" s="65">
        <v>13.7</v>
      </c>
    </row>
    <row r="60" spans="3:16" ht="16.5" customHeight="1" x14ac:dyDescent="0.25">
      <c r="C60" s="63">
        <v>56</v>
      </c>
      <c r="D60" s="35" t="s">
        <v>80</v>
      </c>
      <c r="E60" s="125" t="s">
        <v>209</v>
      </c>
      <c r="F60" s="29" t="s">
        <v>63</v>
      </c>
      <c r="G60" s="47" t="s">
        <v>41</v>
      </c>
      <c r="H60" s="37">
        <v>14.1</v>
      </c>
      <c r="I60" s="38">
        <v>13</v>
      </c>
      <c r="J60" s="38">
        <v>15</v>
      </c>
      <c r="K60" s="37">
        <v>16.5</v>
      </c>
      <c r="L60" s="37">
        <v>15.9</v>
      </c>
      <c r="M60" s="37">
        <v>15.6</v>
      </c>
      <c r="N60" s="37">
        <v>16.899999999999999</v>
      </c>
      <c r="O60" s="37">
        <v>15.6</v>
      </c>
      <c r="P60" s="64">
        <v>12.7</v>
      </c>
    </row>
    <row r="61" spans="3:16" ht="16.5" customHeight="1" x14ac:dyDescent="0.25">
      <c r="C61" s="63">
        <v>57</v>
      </c>
      <c r="D61" s="35" t="s">
        <v>80</v>
      </c>
      <c r="E61" s="125" t="s">
        <v>209</v>
      </c>
      <c r="F61" s="29" t="s">
        <v>63</v>
      </c>
      <c r="G61" s="47" t="s">
        <v>42</v>
      </c>
      <c r="H61" s="38">
        <v>16</v>
      </c>
      <c r="I61" s="37">
        <v>14.3</v>
      </c>
      <c r="J61" s="37">
        <v>16.8</v>
      </c>
      <c r="K61" s="37">
        <v>17.3</v>
      </c>
      <c r="L61" s="37">
        <v>16.600000000000001</v>
      </c>
      <c r="M61" s="37">
        <v>16.100000000000001</v>
      </c>
      <c r="N61" s="37">
        <v>14.9</v>
      </c>
      <c r="O61" s="37">
        <v>14.8</v>
      </c>
      <c r="P61" s="64">
        <v>14.5</v>
      </c>
    </row>
    <row r="62" spans="3:16" ht="16.5" customHeight="1" x14ac:dyDescent="0.25">
      <c r="C62" s="63">
        <v>58</v>
      </c>
      <c r="D62" s="35" t="s">
        <v>80</v>
      </c>
      <c r="E62" s="125" t="s">
        <v>209</v>
      </c>
      <c r="F62" s="29" t="s">
        <v>64</v>
      </c>
      <c r="G62" s="141" t="s">
        <v>61</v>
      </c>
      <c r="H62" s="160">
        <v>14.4</v>
      </c>
      <c r="I62" s="160">
        <v>14.4</v>
      </c>
      <c r="J62" s="160">
        <v>11.9</v>
      </c>
      <c r="K62" s="160">
        <v>13.6</v>
      </c>
      <c r="L62" s="160">
        <v>12.3</v>
      </c>
      <c r="M62" s="160">
        <v>16.7</v>
      </c>
      <c r="N62" s="160">
        <v>15.8</v>
      </c>
      <c r="O62" s="160">
        <v>15.1</v>
      </c>
      <c r="P62" s="65">
        <v>14.4</v>
      </c>
    </row>
    <row r="63" spans="3:16" ht="16.5" customHeight="1" x14ac:dyDescent="0.25">
      <c r="C63" s="63">
        <v>59</v>
      </c>
      <c r="D63" s="35" t="s">
        <v>80</v>
      </c>
      <c r="E63" s="125" t="s">
        <v>209</v>
      </c>
      <c r="F63" s="29" t="s">
        <v>64</v>
      </c>
      <c r="G63" s="47" t="s">
        <v>41</v>
      </c>
      <c r="H63" s="38">
        <v>12</v>
      </c>
      <c r="I63" s="37">
        <v>10.6</v>
      </c>
      <c r="J63" s="37">
        <v>9.1</v>
      </c>
      <c r="K63" s="37">
        <v>13.5</v>
      </c>
      <c r="L63" s="37">
        <v>10.4</v>
      </c>
      <c r="M63" s="37">
        <v>17.2</v>
      </c>
      <c r="N63" s="37">
        <v>14.8</v>
      </c>
      <c r="O63" s="37">
        <v>15.9</v>
      </c>
      <c r="P63" s="64">
        <v>12.5</v>
      </c>
    </row>
    <row r="64" spans="3:16" ht="16.5" customHeight="1" x14ac:dyDescent="0.25">
      <c r="C64" s="63">
        <v>60</v>
      </c>
      <c r="D64" s="35" t="s">
        <v>80</v>
      </c>
      <c r="E64" s="125" t="s">
        <v>209</v>
      </c>
      <c r="F64" s="29" t="s">
        <v>64</v>
      </c>
      <c r="G64" s="47" t="s">
        <v>42</v>
      </c>
      <c r="H64" s="38">
        <v>16</v>
      </c>
      <c r="I64" s="37">
        <v>16.600000000000001</v>
      </c>
      <c r="J64" s="37">
        <v>13.6</v>
      </c>
      <c r="K64" s="37">
        <v>13.6</v>
      </c>
      <c r="L64" s="37">
        <v>13.3</v>
      </c>
      <c r="M64" s="37">
        <v>16.5</v>
      </c>
      <c r="N64" s="37">
        <v>16.399999999999999</v>
      </c>
      <c r="O64" s="37">
        <v>14.7</v>
      </c>
      <c r="P64" s="64">
        <v>15.6</v>
      </c>
    </row>
    <row r="65" spans="3:16" ht="16.5" customHeight="1" x14ac:dyDescent="0.25">
      <c r="C65" s="63">
        <v>61</v>
      </c>
      <c r="D65" s="35" t="s">
        <v>80</v>
      </c>
      <c r="E65" s="125" t="s">
        <v>209</v>
      </c>
      <c r="F65" s="29" t="s">
        <v>65</v>
      </c>
      <c r="G65" s="141" t="s">
        <v>61</v>
      </c>
      <c r="H65" s="160">
        <v>27.2</v>
      </c>
      <c r="I65" s="160">
        <v>26.2</v>
      </c>
      <c r="J65" s="160">
        <v>26.4</v>
      </c>
      <c r="K65" s="160">
        <v>25.7</v>
      </c>
      <c r="L65" s="160">
        <v>25.5</v>
      </c>
      <c r="M65" s="160">
        <v>25.5</v>
      </c>
      <c r="N65" s="160">
        <v>26.5</v>
      </c>
      <c r="O65" s="160">
        <v>24.3</v>
      </c>
      <c r="P65" s="65">
        <v>23.1</v>
      </c>
    </row>
    <row r="66" spans="3:16" ht="16.5" customHeight="1" x14ac:dyDescent="0.25">
      <c r="C66" s="63">
        <v>62</v>
      </c>
      <c r="D66" s="35" t="s">
        <v>80</v>
      </c>
      <c r="E66" s="125" t="s">
        <v>209</v>
      </c>
      <c r="F66" s="29" t="s">
        <v>65</v>
      </c>
      <c r="G66" s="47" t="s">
        <v>41</v>
      </c>
      <c r="H66" s="37">
        <v>26.8</v>
      </c>
      <c r="I66" s="37">
        <v>26.2</v>
      </c>
      <c r="J66" s="37">
        <v>26.2</v>
      </c>
      <c r="K66" s="37">
        <v>26.1</v>
      </c>
      <c r="L66" s="38">
        <v>26</v>
      </c>
      <c r="M66" s="37">
        <v>25.7</v>
      </c>
      <c r="N66" s="37">
        <v>26.5</v>
      </c>
      <c r="O66" s="37">
        <v>24.5</v>
      </c>
      <c r="P66" s="64">
        <v>22.9</v>
      </c>
    </row>
    <row r="67" spans="3:16" ht="16.5" customHeight="1" x14ac:dyDescent="0.25">
      <c r="C67" s="63">
        <v>63</v>
      </c>
      <c r="D67" s="35" t="s">
        <v>80</v>
      </c>
      <c r="E67" s="125" t="s">
        <v>209</v>
      </c>
      <c r="F67" s="29" t="s">
        <v>65</v>
      </c>
      <c r="G67" s="47" t="s">
        <v>42</v>
      </c>
      <c r="H67" s="37">
        <v>27.6</v>
      </c>
      <c r="I67" s="37">
        <v>26.1</v>
      </c>
      <c r="J67" s="37">
        <v>26.5</v>
      </c>
      <c r="K67" s="37">
        <v>25.2</v>
      </c>
      <c r="L67" s="37">
        <v>24.9</v>
      </c>
      <c r="M67" s="37">
        <v>25.3</v>
      </c>
      <c r="N67" s="37">
        <v>26.5</v>
      </c>
      <c r="O67" s="37">
        <v>24.1</v>
      </c>
      <c r="P67" s="64">
        <v>23.3</v>
      </c>
    </row>
    <row r="68" spans="3:16" ht="16.5" customHeight="1" x14ac:dyDescent="0.25">
      <c r="C68" s="63">
        <v>64</v>
      </c>
      <c r="D68" s="35" t="s">
        <v>80</v>
      </c>
      <c r="E68" s="125" t="s">
        <v>209</v>
      </c>
      <c r="F68" s="29" t="s">
        <v>66</v>
      </c>
      <c r="G68" s="141" t="s">
        <v>61</v>
      </c>
      <c r="H68" s="160">
        <v>25.7</v>
      </c>
      <c r="I68" s="160">
        <v>24.6</v>
      </c>
      <c r="J68" s="160">
        <v>25.1</v>
      </c>
      <c r="K68" s="160">
        <v>24.6</v>
      </c>
      <c r="L68" s="160">
        <v>24.4</v>
      </c>
      <c r="M68" s="160">
        <v>24.1</v>
      </c>
      <c r="N68" s="160">
        <v>24.9</v>
      </c>
      <c r="O68" s="81">
        <v>23</v>
      </c>
      <c r="P68" s="65">
        <v>21.6</v>
      </c>
    </row>
    <row r="69" spans="3:16" s="5" customFormat="1" x14ac:dyDescent="0.25">
      <c r="C69" s="63">
        <v>65</v>
      </c>
      <c r="D69" s="35" t="s">
        <v>80</v>
      </c>
      <c r="E69" s="125" t="s">
        <v>209</v>
      </c>
      <c r="F69" s="29" t="s">
        <v>66</v>
      </c>
      <c r="G69" s="47" t="s">
        <v>41</v>
      </c>
      <c r="H69" s="37">
        <v>25.4</v>
      </c>
      <c r="I69" s="37">
        <v>24.8</v>
      </c>
      <c r="J69" s="38">
        <v>25</v>
      </c>
      <c r="K69" s="38">
        <v>25</v>
      </c>
      <c r="L69" s="37">
        <v>24.9</v>
      </c>
      <c r="M69" s="37">
        <v>24.4</v>
      </c>
      <c r="N69" s="37">
        <v>25.3</v>
      </c>
      <c r="O69" s="37">
        <v>23.3</v>
      </c>
      <c r="P69" s="64">
        <v>21.5</v>
      </c>
    </row>
    <row r="70" spans="3:16" s="5" customFormat="1" x14ac:dyDescent="0.25">
      <c r="C70" s="63">
        <v>66</v>
      </c>
      <c r="D70" s="35" t="s">
        <v>80</v>
      </c>
      <c r="E70" s="125" t="s">
        <v>209</v>
      </c>
      <c r="F70" s="29" t="s">
        <v>66</v>
      </c>
      <c r="G70" s="47" t="s">
        <v>42</v>
      </c>
      <c r="H70" s="38">
        <v>26</v>
      </c>
      <c r="I70" s="37">
        <v>24.4</v>
      </c>
      <c r="J70" s="37">
        <v>25.2</v>
      </c>
      <c r="K70" s="37">
        <v>24.3</v>
      </c>
      <c r="L70" s="37">
        <v>23.9</v>
      </c>
      <c r="M70" s="37">
        <v>23.9</v>
      </c>
      <c r="N70" s="37">
        <v>24.5</v>
      </c>
      <c r="O70" s="37">
        <v>22.7</v>
      </c>
      <c r="P70" s="64">
        <v>21.7</v>
      </c>
    </row>
    <row r="71" spans="3:16" ht="24.75" x14ac:dyDescent="0.25">
      <c r="C71" s="63">
        <v>67</v>
      </c>
      <c r="D71" s="35" t="s">
        <v>43</v>
      </c>
      <c r="E71" s="125" t="s">
        <v>210</v>
      </c>
      <c r="F71" s="29" t="s">
        <v>67</v>
      </c>
      <c r="G71" s="39" t="s">
        <v>61</v>
      </c>
      <c r="H71" s="160">
        <v>5.5</v>
      </c>
      <c r="I71" s="160">
        <v>7.2</v>
      </c>
      <c r="J71" s="160">
        <v>6.1</v>
      </c>
      <c r="K71" s="160">
        <v>6.6</v>
      </c>
      <c r="L71" s="160">
        <v>5.9</v>
      </c>
      <c r="M71" s="160">
        <v>6.1</v>
      </c>
      <c r="N71" s="77">
        <v>7</v>
      </c>
      <c r="O71" s="77">
        <v>7</v>
      </c>
      <c r="P71" s="65">
        <v>5</v>
      </c>
    </row>
    <row r="72" spans="3:16" ht="24.75" x14ac:dyDescent="0.25">
      <c r="C72" s="63">
        <v>68</v>
      </c>
      <c r="D72" s="35" t="s">
        <v>43</v>
      </c>
      <c r="E72" s="125" t="s">
        <v>210</v>
      </c>
      <c r="F72" s="29" t="s">
        <v>67</v>
      </c>
      <c r="G72" s="28" t="s">
        <v>41</v>
      </c>
      <c r="H72" s="37">
        <v>6.4</v>
      </c>
      <c r="I72" s="37">
        <v>8.6999999999999993</v>
      </c>
      <c r="J72" s="37">
        <v>7.9</v>
      </c>
      <c r="K72" s="37">
        <v>8.6</v>
      </c>
      <c r="L72" s="37">
        <v>6.5</v>
      </c>
      <c r="M72" s="37">
        <v>7.8</v>
      </c>
      <c r="N72" s="37">
        <v>9.5</v>
      </c>
      <c r="O72" s="37">
        <v>9.1</v>
      </c>
      <c r="P72" s="64">
        <v>6.6</v>
      </c>
    </row>
    <row r="73" spans="3:16" ht="24.75" x14ac:dyDescent="0.25">
      <c r="C73" s="63">
        <v>69</v>
      </c>
      <c r="D73" s="35" t="s">
        <v>43</v>
      </c>
      <c r="E73" s="125" t="s">
        <v>210</v>
      </c>
      <c r="F73" s="29" t="s">
        <v>67</v>
      </c>
      <c r="G73" s="28" t="s">
        <v>42</v>
      </c>
      <c r="H73" s="37">
        <v>4.2</v>
      </c>
      <c r="I73" s="37">
        <v>5.6</v>
      </c>
      <c r="J73" s="38">
        <v>4</v>
      </c>
      <c r="K73" s="37">
        <v>4.3</v>
      </c>
      <c r="L73" s="38">
        <v>5</v>
      </c>
      <c r="M73" s="37">
        <v>4.2</v>
      </c>
      <c r="N73" s="37">
        <v>3.9</v>
      </c>
      <c r="O73" s="37">
        <v>4.5</v>
      </c>
      <c r="P73" s="64">
        <v>3.2</v>
      </c>
    </row>
    <row r="74" spans="3:16" ht="24.75" x14ac:dyDescent="0.25">
      <c r="C74" s="63">
        <v>70</v>
      </c>
      <c r="D74" s="35" t="s">
        <v>43</v>
      </c>
      <c r="E74" s="125" t="s">
        <v>210</v>
      </c>
      <c r="F74" s="27" t="s">
        <v>44</v>
      </c>
      <c r="G74" s="39" t="s">
        <v>61</v>
      </c>
      <c r="H74" s="40">
        <v>10.9</v>
      </c>
      <c r="I74" s="40">
        <v>12.1</v>
      </c>
      <c r="J74" s="40">
        <v>18.899999999999999</v>
      </c>
      <c r="K74" s="40">
        <v>16</v>
      </c>
      <c r="L74" s="40">
        <v>19.8</v>
      </c>
      <c r="M74" s="40">
        <v>16.399999999999999</v>
      </c>
      <c r="N74" s="40">
        <v>19.899999999999999</v>
      </c>
      <c r="O74" s="40">
        <v>22.7</v>
      </c>
      <c r="P74" s="65">
        <v>15.7</v>
      </c>
    </row>
    <row r="75" spans="3:16" ht="24.75" x14ac:dyDescent="0.25">
      <c r="C75" s="63">
        <v>71</v>
      </c>
      <c r="D75" s="35" t="s">
        <v>43</v>
      </c>
      <c r="E75" s="125" t="s">
        <v>210</v>
      </c>
      <c r="F75" s="27" t="s">
        <v>44</v>
      </c>
      <c r="G75" s="28" t="s">
        <v>41</v>
      </c>
      <c r="H75" s="37">
        <v>12.4</v>
      </c>
      <c r="I75" s="37">
        <v>13.6</v>
      </c>
      <c r="J75" s="37">
        <v>19.7</v>
      </c>
      <c r="K75" s="37">
        <v>18.100000000000001</v>
      </c>
      <c r="L75" s="37">
        <v>20.5</v>
      </c>
      <c r="M75" s="37">
        <v>17.5</v>
      </c>
      <c r="N75" s="37">
        <v>20.399999999999999</v>
      </c>
      <c r="O75" s="37">
        <v>21.9</v>
      </c>
      <c r="P75" s="64">
        <v>16.5</v>
      </c>
    </row>
    <row r="76" spans="3:16" ht="24.75" x14ac:dyDescent="0.25">
      <c r="C76" s="63">
        <v>72</v>
      </c>
      <c r="D76" s="35" t="s">
        <v>43</v>
      </c>
      <c r="E76" s="125" t="s">
        <v>210</v>
      </c>
      <c r="F76" s="27" t="s">
        <v>44</v>
      </c>
      <c r="G76" s="28" t="s">
        <v>42</v>
      </c>
      <c r="H76" s="37">
        <v>6.4</v>
      </c>
      <c r="I76" s="37">
        <v>7.5</v>
      </c>
      <c r="J76" s="37">
        <v>17.2</v>
      </c>
      <c r="K76" s="37">
        <v>9.6999999999999993</v>
      </c>
      <c r="L76" s="37">
        <v>17.7</v>
      </c>
      <c r="M76" s="37">
        <v>12.7</v>
      </c>
      <c r="N76" s="37">
        <v>18.5</v>
      </c>
      <c r="O76" s="37">
        <v>24.8</v>
      </c>
      <c r="P76" s="64">
        <v>13.3</v>
      </c>
    </row>
    <row r="77" spans="3:16" ht="24.75" x14ac:dyDescent="0.25">
      <c r="C77" s="63">
        <v>73</v>
      </c>
      <c r="D77" s="35" t="s">
        <v>43</v>
      </c>
      <c r="E77" s="125" t="s">
        <v>210</v>
      </c>
      <c r="F77" s="29" t="s">
        <v>45</v>
      </c>
      <c r="G77" s="139" t="s">
        <v>61</v>
      </c>
      <c r="H77" s="40">
        <v>49</v>
      </c>
      <c r="I77" s="40">
        <v>43.7</v>
      </c>
      <c r="J77" s="40">
        <v>44</v>
      </c>
      <c r="K77" s="40">
        <v>42.2</v>
      </c>
      <c r="L77" s="40">
        <v>44.8</v>
      </c>
      <c r="M77" s="40">
        <v>47.5</v>
      </c>
      <c r="N77" s="40">
        <v>45.5</v>
      </c>
      <c r="O77" s="40">
        <v>42.8</v>
      </c>
      <c r="P77" s="65">
        <v>40.200000000000003</v>
      </c>
    </row>
    <row r="78" spans="3:16" ht="24.75" x14ac:dyDescent="0.25">
      <c r="C78" s="63">
        <v>74</v>
      </c>
      <c r="D78" s="35" t="s">
        <v>43</v>
      </c>
      <c r="E78" s="125" t="s">
        <v>210</v>
      </c>
      <c r="F78" s="29" t="s">
        <v>45</v>
      </c>
      <c r="G78" s="30" t="s">
        <v>41</v>
      </c>
      <c r="H78" s="37">
        <v>52.7</v>
      </c>
      <c r="I78" s="37">
        <v>47.5</v>
      </c>
      <c r="J78" s="48">
        <v>47</v>
      </c>
      <c r="K78" s="37">
        <v>45.4</v>
      </c>
      <c r="L78" s="37">
        <v>47.9</v>
      </c>
      <c r="M78" s="37">
        <v>50.4</v>
      </c>
      <c r="N78" s="37">
        <v>49.8</v>
      </c>
      <c r="O78" s="37">
        <v>46.8</v>
      </c>
      <c r="P78" s="64">
        <v>43.5</v>
      </c>
    </row>
    <row r="79" spans="3:16" ht="24.75" x14ac:dyDescent="0.25">
      <c r="C79" s="63">
        <v>75</v>
      </c>
      <c r="D79" s="35" t="s">
        <v>43</v>
      </c>
      <c r="E79" s="125" t="s">
        <v>210</v>
      </c>
      <c r="F79" s="29" t="s">
        <v>45</v>
      </c>
      <c r="G79" s="30" t="s">
        <v>42</v>
      </c>
      <c r="H79" s="37">
        <v>44.8</v>
      </c>
      <c r="I79" s="37">
        <v>38.5</v>
      </c>
      <c r="J79" s="37">
        <v>40.200000000000003</v>
      </c>
      <c r="K79" s="37">
        <v>38.200000000000003</v>
      </c>
      <c r="L79" s="37">
        <v>39.6</v>
      </c>
      <c r="M79" s="37">
        <v>43.4</v>
      </c>
      <c r="N79" s="37">
        <v>40.9</v>
      </c>
      <c r="O79" s="37">
        <v>38.299999999999997</v>
      </c>
      <c r="P79" s="64">
        <v>36.6</v>
      </c>
    </row>
    <row r="80" spans="3:16" ht="24.75" x14ac:dyDescent="0.25">
      <c r="C80" s="63">
        <v>76</v>
      </c>
      <c r="D80" s="41" t="s">
        <v>43</v>
      </c>
      <c r="E80" s="133" t="s">
        <v>210</v>
      </c>
      <c r="F80" s="42" t="s">
        <v>46</v>
      </c>
      <c r="G80" s="139" t="s">
        <v>61</v>
      </c>
      <c r="H80" s="40">
        <v>12.1</v>
      </c>
      <c r="I80" s="40">
        <v>12.9</v>
      </c>
      <c r="J80" s="40">
        <v>13.4</v>
      </c>
      <c r="K80" s="40">
        <v>15.1</v>
      </c>
      <c r="L80" s="40">
        <v>13.6</v>
      </c>
      <c r="M80" s="40">
        <v>11.7</v>
      </c>
      <c r="N80" s="40">
        <v>11.4</v>
      </c>
      <c r="O80" s="40">
        <v>12.2</v>
      </c>
      <c r="P80" s="65">
        <v>12.2</v>
      </c>
    </row>
    <row r="81" spans="3:16" s="5" customFormat="1" ht="24.75" x14ac:dyDescent="0.25">
      <c r="C81" s="63">
        <v>77</v>
      </c>
      <c r="D81" s="35" t="s">
        <v>43</v>
      </c>
      <c r="E81" s="125" t="s">
        <v>210</v>
      </c>
      <c r="F81" s="29" t="s">
        <v>46</v>
      </c>
      <c r="G81" s="30" t="s">
        <v>41</v>
      </c>
      <c r="H81" s="37">
        <v>12.6</v>
      </c>
      <c r="I81" s="37">
        <v>12.4</v>
      </c>
      <c r="J81" s="37">
        <v>14.2</v>
      </c>
      <c r="K81" s="37">
        <v>16.399999999999999</v>
      </c>
      <c r="L81" s="37">
        <v>14.5</v>
      </c>
      <c r="M81" s="37">
        <v>12.3</v>
      </c>
      <c r="N81" s="37">
        <v>13.8</v>
      </c>
      <c r="O81" s="37">
        <v>13.3</v>
      </c>
      <c r="P81" s="64">
        <v>12.4</v>
      </c>
    </row>
    <row r="82" spans="3:16" ht="24.75" x14ac:dyDescent="0.25">
      <c r="C82" s="63">
        <v>78</v>
      </c>
      <c r="D82" s="35" t="s">
        <v>43</v>
      </c>
      <c r="E82" s="125" t="s">
        <v>210</v>
      </c>
      <c r="F82" s="29" t="s">
        <v>46</v>
      </c>
      <c r="G82" s="30" t="s">
        <v>42</v>
      </c>
      <c r="H82" s="37">
        <v>11.6</v>
      </c>
      <c r="I82" s="37">
        <v>13.4</v>
      </c>
      <c r="J82" s="37">
        <v>12.7</v>
      </c>
      <c r="K82" s="37">
        <v>13.8</v>
      </c>
      <c r="L82" s="37">
        <v>12.8</v>
      </c>
      <c r="M82" s="37">
        <v>11.2</v>
      </c>
      <c r="N82" s="38">
        <v>9</v>
      </c>
      <c r="O82" s="38">
        <v>11.2</v>
      </c>
      <c r="P82" s="64">
        <v>12</v>
      </c>
    </row>
    <row r="83" spans="3:16" ht="24.75" x14ac:dyDescent="0.25">
      <c r="C83" s="63">
        <v>79</v>
      </c>
      <c r="D83" s="35" t="s">
        <v>43</v>
      </c>
      <c r="E83" s="125" t="s">
        <v>210</v>
      </c>
      <c r="F83" s="29" t="s">
        <v>47</v>
      </c>
      <c r="G83" s="139" t="s">
        <v>61</v>
      </c>
      <c r="H83" s="40">
        <v>30</v>
      </c>
      <c r="I83" s="40">
        <v>32</v>
      </c>
      <c r="J83" s="40">
        <v>33.4</v>
      </c>
      <c r="K83" s="40">
        <v>32.9</v>
      </c>
      <c r="L83" s="40">
        <v>31</v>
      </c>
      <c r="M83" s="40">
        <v>31.1</v>
      </c>
      <c r="N83" s="40">
        <v>35.9</v>
      </c>
      <c r="O83" s="40">
        <v>29.5</v>
      </c>
      <c r="P83" s="65">
        <v>28.8</v>
      </c>
    </row>
    <row r="84" spans="3:16" ht="24.75" x14ac:dyDescent="0.25">
      <c r="C84" s="63">
        <v>80</v>
      </c>
      <c r="D84" s="35" t="s">
        <v>43</v>
      </c>
      <c r="E84" s="125" t="s">
        <v>210</v>
      </c>
      <c r="F84" s="29" t="s">
        <v>47</v>
      </c>
      <c r="G84" s="30" t="s">
        <v>41</v>
      </c>
      <c r="H84" s="37">
        <v>26.4</v>
      </c>
      <c r="I84" s="37">
        <v>28.6</v>
      </c>
      <c r="J84" s="37">
        <v>29.4</v>
      </c>
      <c r="K84" s="37">
        <v>25.8</v>
      </c>
      <c r="L84" s="37">
        <v>28.5</v>
      </c>
      <c r="M84" s="38">
        <v>26</v>
      </c>
      <c r="N84" s="38">
        <v>33</v>
      </c>
      <c r="O84" s="38">
        <v>26</v>
      </c>
      <c r="P84" s="64">
        <v>29.4</v>
      </c>
    </row>
    <row r="85" spans="3:16" ht="24.75" x14ac:dyDescent="0.25">
      <c r="C85" s="63">
        <v>81</v>
      </c>
      <c r="D85" s="35" t="s">
        <v>43</v>
      </c>
      <c r="E85" s="125" t="s">
        <v>210</v>
      </c>
      <c r="F85" s="29" t="s">
        <v>47</v>
      </c>
      <c r="G85" s="30" t="s">
        <v>42</v>
      </c>
      <c r="H85" s="37">
        <v>31.3</v>
      </c>
      <c r="I85" s="37">
        <v>33.200000000000003</v>
      </c>
      <c r="J85" s="37">
        <v>34.700000000000003</v>
      </c>
      <c r="K85" s="37">
        <v>35.4</v>
      </c>
      <c r="L85" s="37">
        <v>31.9</v>
      </c>
      <c r="M85" s="37">
        <v>32.799999999999997</v>
      </c>
      <c r="N85" s="37">
        <v>36.9</v>
      </c>
      <c r="O85" s="37">
        <v>30.8</v>
      </c>
      <c r="P85" s="64">
        <v>28.6</v>
      </c>
    </row>
    <row r="86" spans="3:16" x14ac:dyDescent="0.25">
      <c r="C86" s="63">
        <v>82</v>
      </c>
      <c r="D86" s="35" t="s">
        <v>70</v>
      </c>
      <c r="E86" s="125" t="s">
        <v>211</v>
      </c>
      <c r="F86" s="29" t="s">
        <v>71</v>
      </c>
      <c r="G86" s="139" t="s">
        <v>61</v>
      </c>
      <c r="H86" s="160">
        <v>5.9</v>
      </c>
      <c r="I86" s="160">
        <v>7.8</v>
      </c>
      <c r="J86" s="160">
        <v>7.6</v>
      </c>
      <c r="K86" s="160">
        <v>7.6</v>
      </c>
      <c r="L86" s="160">
        <v>7.6</v>
      </c>
      <c r="M86" s="160">
        <v>7.3</v>
      </c>
      <c r="N86" s="77">
        <v>9</v>
      </c>
      <c r="O86" s="77">
        <v>9.8000000000000007</v>
      </c>
      <c r="P86" s="65">
        <v>6.5</v>
      </c>
    </row>
    <row r="87" spans="3:16" x14ac:dyDescent="0.25">
      <c r="C87" s="63">
        <v>83</v>
      </c>
      <c r="D87" s="35" t="s">
        <v>70</v>
      </c>
      <c r="E87" s="125" t="s">
        <v>211</v>
      </c>
      <c r="F87" s="29" t="s">
        <v>44</v>
      </c>
      <c r="G87" s="139" t="s">
        <v>61</v>
      </c>
      <c r="H87" s="160">
        <v>10.7</v>
      </c>
      <c r="I87" s="160">
        <v>11.8</v>
      </c>
      <c r="J87" s="160">
        <v>18.899999999999999</v>
      </c>
      <c r="K87" s="160">
        <v>15.9</v>
      </c>
      <c r="L87" s="160">
        <v>19.600000000000001</v>
      </c>
      <c r="M87" s="160">
        <v>15.9</v>
      </c>
      <c r="N87" s="160">
        <v>20.100000000000001</v>
      </c>
      <c r="O87" s="40">
        <v>22.8</v>
      </c>
      <c r="P87" s="65">
        <v>15.8</v>
      </c>
    </row>
    <row r="88" spans="3:16" x14ac:dyDescent="0.25">
      <c r="C88" s="63">
        <v>84</v>
      </c>
      <c r="D88" s="35" t="s">
        <v>70</v>
      </c>
      <c r="E88" s="125" t="s">
        <v>211</v>
      </c>
      <c r="F88" s="29" t="s">
        <v>67</v>
      </c>
      <c r="G88" s="43" t="s">
        <v>61</v>
      </c>
      <c r="H88" s="160">
        <v>5.5</v>
      </c>
      <c r="I88" s="160">
        <v>7.3</v>
      </c>
      <c r="J88" s="160">
        <v>6.2</v>
      </c>
      <c r="K88" s="160">
        <v>6.7</v>
      </c>
      <c r="L88" s="160">
        <v>5.9</v>
      </c>
      <c r="M88" s="160">
        <v>6.2</v>
      </c>
      <c r="N88" s="160">
        <v>6.9</v>
      </c>
      <c r="O88" s="40">
        <v>7</v>
      </c>
      <c r="P88" s="65">
        <v>5</v>
      </c>
    </row>
    <row r="89" spans="3:16" x14ac:dyDescent="0.25">
      <c r="C89" s="63">
        <v>85</v>
      </c>
      <c r="D89" s="49" t="s">
        <v>180</v>
      </c>
      <c r="E89" s="134" t="s">
        <v>219</v>
      </c>
      <c r="F89" s="50" t="s">
        <v>180</v>
      </c>
      <c r="G89" s="139" t="s">
        <v>61</v>
      </c>
      <c r="H89" s="160" t="s">
        <v>181</v>
      </c>
      <c r="I89" s="160" t="s">
        <v>181</v>
      </c>
      <c r="J89" s="160" t="s">
        <v>181</v>
      </c>
      <c r="K89" s="160">
        <v>15.6</v>
      </c>
      <c r="L89" s="160">
        <v>15.3</v>
      </c>
      <c r="M89" s="160">
        <v>14.7</v>
      </c>
      <c r="N89" s="160">
        <v>14.7</v>
      </c>
      <c r="O89" s="160">
        <v>14.9</v>
      </c>
      <c r="P89" s="171" t="s">
        <v>222</v>
      </c>
    </row>
    <row r="90" spans="3:16" x14ac:dyDescent="0.25">
      <c r="C90" s="229">
        <v>86</v>
      </c>
      <c r="D90" s="94" t="s">
        <v>223</v>
      </c>
      <c r="E90" s="135" t="s">
        <v>217</v>
      </c>
      <c r="F90" s="95" t="s">
        <v>229</v>
      </c>
      <c r="G90" s="142" t="s">
        <v>61</v>
      </c>
      <c r="H90" s="163">
        <v>32.890251760308182</v>
      </c>
      <c r="I90" s="163">
        <v>36.951328047638874</v>
      </c>
      <c r="J90" s="163">
        <v>36.964999614795033</v>
      </c>
      <c r="K90" s="163">
        <v>36.467332713634519</v>
      </c>
      <c r="L90" s="163">
        <v>35.212920449004827</v>
      </c>
      <c r="M90" s="163">
        <v>32.700000000000003</v>
      </c>
      <c r="N90" s="163">
        <v>30.9</v>
      </c>
      <c r="O90" s="172">
        <v>36.299999999999997</v>
      </c>
      <c r="P90" s="173" t="s">
        <v>222</v>
      </c>
    </row>
    <row r="91" spans="3:16" x14ac:dyDescent="0.25">
      <c r="C91" s="229">
        <v>87</v>
      </c>
      <c r="D91" s="94" t="s">
        <v>224</v>
      </c>
      <c r="E91" s="136" t="s">
        <v>216</v>
      </c>
      <c r="F91" s="95" t="s">
        <v>230</v>
      </c>
      <c r="G91" s="142" t="s">
        <v>61</v>
      </c>
      <c r="H91" s="163">
        <v>12.624722892246931</v>
      </c>
      <c r="I91" s="163">
        <v>13.263374343279125</v>
      </c>
      <c r="J91" s="163">
        <v>14.709797050634311</v>
      </c>
      <c r="K91" s="163">
        <v>14.914339642399863</v>
      </c>
      <c r="L91" s="163">
        <v>13.911841664351133</v>
      </c>
      <c r="M91" s="163">
        <v>12.9</v>
      </c>
      <c r="N91" s="163">
        <v>12</v>
      </c>
      <c r="O91" s="172">
        <v>13.5</v>
      </c>
      <c r="P91" s="173" t="s">
        <v>222</v>
      </c>
    </row>
    <row r="92" spans="3:16" x14ac:dyDescent="0.25">
      <c r="C92" s="229">
        <v>88</v>
      </c>
      <c r="D92" s="94" t="s">
        <v>225</v>
      </c>
      <c r="E92" s="135" t="s">
        <v>217</v>
      </c>
      <c r="F92" s="95" t="s">
        <v>231</v>
      </c>
      <c r="G92" s="142" t="s">
        <v>61</v>
      </c>
      <c r="H92" s="163">
        <v>6.582934720919571</v>
      </c>
      <c r="I92" s="163">
        <v>4.8807763194608764</v>
      </c>
      <c r="J92" s="163">
        <v>6.030120329807418</v>
      </c>
      <c r="K92" s="163">
        <v>6.9411415490486768</v>
      </c>
      <c r="L92" s="163">
        <v>5.2591867609498912</v>
      </c>
      <c r="M92" s="163">
        <v>7.6</v>
      </c>
      <c r="N92" s="163">
        <v>7.8</v>
      </c>
      <c r="O92" s="172">
        <v>10</v>
      </c>
      <c r="P92" s="173" t="s">
        <v>222</v>
      </c>
    </row>
    <row r="93" spans="3:16" s="7" customFormat="1" x14ac:dyDescent="0.2">
      <c r="C93" s="63">
        <v>89</v>
      </c>
      <c r="D93" s="35" t="s">
        <v>226</v>
      </c>
      <c r="E93" s="125" t="s">
        <v>227</v>
      </c>
      <c r="F93" s="29" t="s">
        <v>232</v>
      </c>
      <c r="G93" s="43" t="s">
        <v>61</v>
      </c>
      <c r="H93" s="160" t="s">
        <v>222</v>
      </c>
      <c r="I93" s="160" t="s">
        <v>222</v>
      </c>
      <c r="J93" s="160">
        <v>44.6</v>
      </c>
      <c r="K93" s="160">
        <v>44.1</v>
      </c>
      <c r="L93" s="160">
        <v>42.5</v>
      </c>
      <c r="M93" s="160">
        <v>39.200000000000003</v>
      </c>
      <c r="N93" s="77">
        <v>34</v>
      </c>
      <c r="O93" s="40">
        <v>34</v>
      </c>
      <c r="P93" s="65">
        <v>35.5</v>
      </c>
    </row>
    <row r="94" spans="3:16" x14ac:dyDescent="0.25">
      <c r="C94" s="63">
        <v>90</v>
      </c>
      <c r="D94" s="35" t="s">
        <v>261</v>
      </c>
      <c r="E94" s="125" t="s">
        <v>228</v>
      </c>
      <c r="F94" s="29" t="s">
        <v>233</v>
      </c>
      <c r="G94" s="43" t="s">
        <v>61</v>
      </c>
      <c r="H94" s="160" t="s">
        <v>222</v>
      </c>
      <c r="I94" s="160" t="s">
        <v>222</v>
      </c>
      <c r="J94" s="160">
        <v>32.299999999999997</v>
      </c>
      <c r="K94" s="160">
        <v>29.7</v>
      </c>
      <c r="L94" s="160">
        <v>28.7</v>
      </c>
      <c r="M94" s="160">
        <v>27.7</v>
      </c>
      <c r="N94" s="77">
        <v>21</v>
      </c>
      <c r="O94" s="77">
        <v>23</v>
      </c>
      <c r="P94" s="65">
        <v>24</v>
      </c>
    </row>
    <row r="95" spans="3:16" ht="24" x14ac:dyDescent="0.25">
      <c r="C95" s="229">
        <v>91</v>
      </c>
      <c r="D95" s="98" t="s">
        <v>146</v>
      </c>
      <c r="E95" s="135" t="s">
        <v>215</v>
      </c>
      <c r="F95" s="99" t="s">
        <v>73</v>
      </c>
      <c r="G95" s="143" t="s">
        <v>61</v>
      </c>
      <c r="H95" s="168">
        <v>37.299999999999997</v>
      </c>
      <c r="I95" s="168">
        <v>37.5</v>
      </c>
      <c r="J95" s="168">
        <v>35.9</v>
      </c>
      <c r="K95" s="168">
        <v>34.6</v>
      </c>
      <c r="L95" s="168">
        <v>33.700000000000003</v>
      </c>
      <c r="M95" s="168">
        <v>31.4</v>
      </c>
      <c r="N95" s="168">
        <v>30.5</v>
      </c>
      <c r="O95" s="172">
        <v>30.9</v>
      </c>
      <c r="P95" s="173" t="s">
        <v>222</v>
      </c>
    </row>
    <row r="96" spans="3:16" ht="24" x14ac:dyDescent="0.25">
      <c r="C96" s="229">
        <v>92</v>
      </c>
      <c r="D96" s="98" t="s">
        <v>146</v>
      </c>
      <c r="E96" s="102" t="s">
        <v>234</v>
      </c>
      <c r="F96" s="99" t="s">
        <v>73</v>
      </c>
      <c r="G96" s="100" t="s">
        <v>41</v>
      </c>
      <c r="H96" s="101">
        <v>36.700000000000003</v>
      </c>
      <c r="I96" s="101">
        <v>37.6</v>
      </c>
      <c r="J96" s="101">
        <v>35.9</v>
      </c>
      <c r="K96" s="101">
        <v>35.200000000000003</v>
      </c>
      <c r="L96" s="101">
        <v>34.6</v>
      </c>
      <c r="M96" s="101">
        <v>31.7</v>
      </c>
      <c r="N96" s="101">
        <v>30.5</v>
      </c>
      <c r="O96" s="96">
        <v>30.9</v>
      </c>
      <c r="P96" s="97" t="s">
        <v>222</v>
      </c>
    </row>
    <row r="97" spans="3:16" ht="24" x14ac:dyDescent="0.25">
      <c r="C97" s="229">
        <v>93</v>
      </c>
      <c r="D97" s="98" t="s">
        <v>146</v>
      </c>
      <c r="E97" s="102" t="s">
        <v>234</v>
      </c>
      <c r="F97" s="99" t="s">
        <v>73</v>
      </c>
      <c r="G97" s="100" t="s">
        <v>42</v>
      </c>
      <c r="H97" s="103">
        <v>38</v>
      </c>
      <c r="I97" s="101">
        <v>37.4</v>
      </c>
      <c r="J97" s="101">
        <v>35.9</v>
      </c>
      <c r="K97" s="103">
        <v>34</v>
      </c>
      <c r="L97" s="101">
        <v>32.799999999999997</v>
      </c>
      <c r="M97" s="101">
        <v>31.1</v>
      </c>
      <c r="N97" s="101">
        <v>30.5</v>
      </c>
      <c r="O97" s="96">
        <v>30.8</v>
      </c>
      <c r="P97" s="97" t="s">
        <v>222</v>
      </c>
    </row>
    <row r="98" spans="3:16" ht="24" x14ac:dyDescent="0.25">
      <c r="C98" s="229">
        <v>94</v>
      </c>
      <c r="D98" s="98" t="s">
        <v>146</v>
      </c>
      <c r="E98" s="102" t="s">
        <v>234</v>
      </c>
      <c r="F98" s="99" t="s">
        <v>74</v>
      </c>
      <c r="G98" s="143" t="s">
        <v>61</v>
      </c>
      <c r="H98" s="168">
        <v>36.799999999999997</v>
      </c>
      <c r="I98" s="168">
        <v>37.9</v>
      </c>
      <c r="J98" s="168">
        <v>36.1</v>
      </c>
      <c r="K98" s="168">
        <v>35.299999999999997</v>
      </c>
      <c r="L98" s="168">
        <v>34.1</v>
      </c>
      <c r="M98" s="168">
        <v>30.9</v>
      </c>
      <c r="N98" s="168">
        <v>29.9</v>
      </c>
      <c r="O98" s="172">
        <v>29.8</v>
      </c>
      <c r="P98" s="173" t="s">
        <v>222</v>
      </c>
    </row>
    <row r="99" spans="3:16" ht="24" x14ac:dyDescent="0.25">
      <c r="C99" s="229">
        <v>95</v>
      </c>
      <c r="D99" s="98" t="s">
        <v>146</v>
      </c>
      <c r="E99" s="102" t="s">
        <v>234</v>
      </c>
      <c r="F99" s="99" t="s">
        <v>74</v>
      </c>
      <c r="G99" s="100" t="s">
        <v>41</v>
      </c>
      <c r="H99" s="101">
        <v>36.700000000000003</v>
      </c>
      <c r="I99" s="101">
        <v>38.299999999999997</v>
      </c>
      <c r="J99" s="101">
        <v>36.299999999999997</v>
      </c>
      <c r="K99" s="101">
        <v>35.6</v>
      </c>
      <c r="L99" s="103">
        <v>35</v>
      </c>
      <c r="M99" s="103">
        <v>31</v>
      </c>
      <c r="N99" s="103">
        <v>29.7</v>
      </c>
      <c r="O99" s="96">
        <v>29.7</v>
      </c>
      <c r="P99" s="97" t="s">
        <v>222</v>
      </c>
    </row>
    <row r="100" spans="3:16" ht="24" x14ac:dyDescent="0.25">
      <c r="C100" s="229">
        <v>96</v>
      </c>
      <c r="D100" s="98" t="s">
        <v>146</v>
      </c>
      <c r="E100" s="102" t="s">
        <v>234</v>
      </c>
      <c r="F100" s="99" t="s">
        <v>74</v>
      </c>
      <c r="G100" s="100" t="s">
        <v>42</v>
      </c>
      <c r="H100" s="101">
        <v>36.9</v>
      </c>
      <c r="I100" s="101">
        <v>37.5</v>
      </c>
      <c r="J100" s="101">
        <v>35.799999999999997</v>
      </c>
      <c r="K100" s="101">
        <v>34.9</v>
      </c>
      <c r="L100" s="101">
        <v>33.1</v>
      </c>
      <c r="M100" s="101">
        <v>30.8</v>
      </c>
      <c r="N100" s="101">
        <v>30.1</v>
      </c>
      <c r="O100" s="96">
        <v>30</v>
      </c>
      <c r="P100" s="97" t="s">
        <v>222</v>
      </c>
    </row>
    <row r="101" spans="3:16" ht="24" x14ac:dyDescent="0.25">
      <c r="C101" s="229">
        <v>97</v>
      </c>
      <c r="D101" s="98" t="s">
        <v>146</v>
      </c>
      <c r="E101" s="102" t="s">
        <v>234</v>
      </c>
      <c r="F101" s="104" t="s">
        <v>40</v>
      </c>
      <c r="G101" s="144" t="s">
        <v>61</v>
      </c>
      <c r="H101" s="168">
        <v>28.3</v>
      </c>
      <c r="I101" s="168">
        <v>20.399999999999999</v>
      </c>
      <c r="J101" s="168">
        <v>23.8</v>
      </c>
      <c r="K101" s="168">
        <v>21.2</v>
      </c>
      <c r="L101" s="168">
        <v>21.1</v>
      </c>
      <c r="M101" s="165">
        <v>17</v>
      </c>
      <c r="N101" s="165">
        <v>19</v>
      </c>
      <c r="O101" s="172">
        <v>22.1</v>
      </c>
      <c r="P101" s="173" t="s">
        <v>222</v>
      </c>
    </row>
    <row r="102" spans="3:16" ht="24" x14ac:dyDescent="0.25">
      <c r="C102" s="229">
        <v>98</v>
      </c>
      <c r="D102" s="98" t="s">
        <v>146</v>
      </c>
      <c r="E102" s="102" t="s">
        <v>234</v>
      </c>
      <c r="F102" s="104" t="s">
        <v>40</v>
      </c>
      <c r="G102" s="105" t="s">
        <v>41</v>
      </c>
      <c r="H102" s="101">
        <v>25.3</v>
      </c>
      <c r="I102" s="101">
        <v>16.600000000000001</v>
      </c>
      <c r="J102" s="103">
        <v>20</v>
      </c>
      <c r="K102" s="101">
        <v>20.100000000000001</v>
      </c>
      <c r="L102" s="101">
        <v>20.2</v>
      </c>
      <c r="M102" s="101">
        <v>16.600000000000001</v>
      </c>
      <c r="N102" s="103">
        <v>19</v>
      </c>
      <c r="O102" s="96">
        <v>20.9</v>
      </c>
      <c r="P102" s="97" t="s">
        <v>222</v>
      </c>
    </row>
    <row r="103" spans="3:16" ht="24" x14ac:dyDescent="0.25">
      <c r="C103" s="229">
        <v>99</v>
      </c>
      <c r="D103" s="98" t="s">
        <v>146</v>
      </c>
      <c r="E103" s="102" t="s">
        <v>234</v>
      </c>
      <c r="F103" s="104" t="s">
        <v>40</v>
      </c>
      <c r="G103" s="105" t="s">
        <v>42</v>
      </c>
      <c r="H103" s="101">
        <v>30.5</v>
      </c>
      <c r="I103" s="103">
        <v>23</v>
      </c>
      <c r="J103" s="101">
        <v>26.5</v>
      </c>
      <c r="K103" s="103">
        <v>22</v>
      </c>
      <c r="L103" s="101">
        <v>21.8</v>
      </c>
      <c r="M103" s="101">
        <v>17.3</v>
      </c>
      <c r="N103" s="101">
        <v>19.100000000000001</v>
      </c>
      <c r="O103" s="96">
        <v>23</v>
      </c>
      <c r="P103" s="97" t="s">
        <v>222</v>
      </c>
    </row>
    <row r="104" spans="3:16" ht="24" x14ac:dyDescent="0.25">
      <c r="C104" s="229">
        <v>100</v>
      </c>
      <c r="D104" s="98" t="s">
        <v>146</v>
      </c>
      <c r="E104" s="102" t="s">
        <v>234</v>
      </c>
      <c r="F104" s="104" t="s">
        <v>59</v>
      </c>
      <c r="G104" s="144" t="s">
        <v>61</v>
      </c>
      <c r="H104" s="165">
        <v>43</v>
      </c>
      <c r="I104" s="168">
        <v>44.9</v>
      </c>
      <c r="J104" s="168">
        <v>42.2</v>
      </c>
      <c r="K104" s="168">
        <v>40.1</v>
      </c>
      <c r="L104" s="168">
        <v>40.299999999999997</v>
      </c>
      <c r="M104" s="168">
        <v>39.4</v>
      </c>
      <c r="N104" s="168">
        <v>38.4</v>
      </c>
      <c r="O104" s="172">
        <v>38.6</v>
      </c>
      <c r="P104" s="173" t="s">
        <v>222</v>
      </c>
    </row>
    <row r="105" spans="3:16" ht="24.75" x14ac:dyDescent="0.25">
      <c r="C105" s="63">
        <v>101</v>
      </c>
      <c r="D105" s="35" t="s">
        <v>255</v>
      </c>
      <c r="E105" s="125" t="s">
        <v>236</v>
      </c>
      <c r="F105" s="51" t="s">
        <v>73</v>
      </c>
      <c r="G105" s="43" t="s">
        <v>61</v>
      </c>
      <c r="H105" s="174" t="s">
        <v>222</v>
      </c>
      <c r="I105" s="174" t="s">
        <v>222</v>
      </c>
      <c r="J105" s="77">
        <v>43.8</v>
      </c>
      <c r="K105" s="77">
        <v>43.1</v>
      </c>
      <c r="L105" s="77">
        <v>42.2</v>
      </c>
      <c r="M105" s="77">
        <v>41.2</v>
      </c>
      <c r="N105" s="77">
        <v>36.5</v>
      </c>
      <c r="O105" s="77">
        <v>37.6</v>
      </c>
      <c r="P105" s="175">
        <v>38.9</v>
      </c>
    </row>
    <row r="106" spans="3:16" ht="24.75" x14ac:dyDescent="0.25">
      <c r="C106" s="63">
        <v>102</v>
      </c>
      <c r="D106" s="35" t="s">
        <v>146</v>
      </c>
      <c r="E106" s="125" t="s">
        <v>235</v>
      </c>
      <c r="F106" s="51" t="s">
        <v>73</v>
      </c>
      <c r="G106" s="33" t="s">
        <v>41</v>
      </c>
      <c r="H106" s="90" t="s">
        <v>222</v>
      </c>
      <c r="I106" s="90" t="s">
        <v>222</v>
      </c>
      <c r="J106" s="38">
        <v>42.8</v>
      </c>
      <c r="K106" s="38">
        <v>42.9</v>
      </c>
      <c r="L106" s="38">
        <v>42.2</v>
      </c>
      <c r="M106" s="38">
        <v>40.299999999999997</v>
      </c>
      <c r="N106" s="38">
        <v>35.799999999999997</v>
      </c>
      <c r="O106" s="38">
        <v>37</v>
      </c>
      <c r="P106" s="66">
        <v>38.1</v>
      </c>
    </row>
    <row r="107" spans="3:16" ht="24.75" x14ac:dyDescent="0.25">
      <c r="C107" s="63">
        <v>103</v>
      </c>
      <c r="D107" s="35" t="s">
        <v>146</v>
      </c>
      <c r="E107" s="125" t="s">
        <v>235</v>
      </c>
      <c r="F107" s="51" t="s">
        <v>73</v>
      </c>
      <c r="G107" s="33" t="s">
        <v>42</v>
      </c>
      <c r="H107" s="90" t="s">
        <v>222</v>
      </c>
      <c r="I107" s="90" t="s">
        <v>222</v>
      </c>
      <c r="J107" s="38">
        <v>44.9</v>
      </c>
      <c r="K107" s="38">
        <v>43.4</v>
      </c>
      <c r="L107" s="38">
        <v>42.2</v>
      </c>
      <c r="M107" s="38">
        <v>42.1</v>
      </c>
      <c r="N107" s="38">
        <v>37.200000000000003</v>
      </c>
      <c r="O107" s="38">
        <v>38.299999999999997</v>
      </c>
      <c r="P107" s="66">
        <v>39.700000000000003</v>
      </c>
    </row>
    <row r="108" spans="3:16" ht="24.75" x14ac:dyDescent="0.25">
      <c r="C108" s="63">
        <v>104</v>
      </c>
      <c r="D108" s="35" t="s">
        <v>146</v>
      </c>
      <c r="E108" s="125" t="s">
        <v>235</v>
      </c>
      <c r="F108" s="51" t="s">
        <v>74</v>
      </c>
      <c r="G108" s="43" t="s">
        <v>61</v>
      </c>
      <c r="H108" s="174" t="s">
        <v>222</v>
      </c>
      <c r="I108" s="174" t="s">
        <v>222</v>
      </c>
      <c r="J108" s="77">
        <v>42.3</v>
      </c>
      <c r="K108" s="77">
        <v>42.3</v>
      </c>
      <c r="L108" s="77">
        <v>40.799999999999997</v>
      </c>
      <c r="M108" s="77">
        <v>39.299999999999997</v>
      </c>
      <c r="N108" s="77">
        <v>35</v>
      </c>
      <c r="O108" s="77">
        <v>36</v>
      </c>
      <c r="P108" s="175">
        <v>38.1</v>
      </c>
    </row>
    <row r="109" spans="3:16" ht="24.75" x14ac:dyDescent="0.25">
      <c r="C109" s="63">
        <v>105</v>
      </c>
      <c r="D109" s="35" t="s">
        <v>146</v>
      </c>
      <c r="E109" s="125" t="s">
        <v>235</v>
      </c>
      <c r="F109" s="51" t="s">
        <v>74</v>
      </c>
      <c r="G109" s="33" t="s">
        <v>41</v>
      </c>
      <c r="H109" s="90" t="s">
        <v>222</v>
      </c>
      <c r="I109" s="90" t="s">
        <v>222</v>
      </c>
      <c r="J109" s="38">
        <v>41.4</v>
      </c>
      <c r="K109" s="38">
        <v>41.9</v>
      </c>
      <c r="L109" s="38">
        <v>41.2</v>
      </c>
      <c r="M109" s="38">
        <v>38.700000000000003</v>
      </c>
      <c r="N109" s="38">
        <v>34.4</v>
      </c>
      <c r="O109" s="38">
        <v>35</v>
      </c>
      <c r="P109" s="66">
        <v>37.700000000000003</v>
      </c>
    </row>
    <row r="110" spans="3:16" ht="24" customHeight="1" x14ac:dyDescent="0.25">
      <c r="C110" s="63">
        <v>106</v>
      </c>
      <c r="D110" s="35" t="s">
        <v>146</v>
      </c>
      <c r="E110" s="125" t="s">
        <v>235</v>
      </c>
      <c r="F110" s="51" t="s">
        <v>74</v>
      </c>
      <c r="G110" s="33" t="s">
        <v>42</v>
      </c>
      <c r="H110" s="90" t="s">
        <v>222</v>
      </c>
      <c r="I110" s="90" t="s">
        <v>222</v>
      </c>
      <c r="J110" s="38">
        <v>43.2</v>
      </c>
      <c r="K110" s="38">
        <v>42.6</v>
      </c>
      <c r="L110" s="38">
        <v>40.4</v>
      </c>
      <c r="M110" s="38">
        <v>40</v>
      </c>
      <c r="N110" s="38">
        <v>35.700000000000003</v>
      </c>
      <c r="O110" s="38">
        <v>36.9</v>
      </c>
      <c r="P110" s="66">
        <v>38.4</v>
      </c>
    </row>
    <row r="111" spans="3:16" ht="24" customHeight="1" x14ac:dyDescent="0.25">
      <c r="C111" s="63">
        <v>107</v>
      </c>
      <c r="D111" s="35" t="s">
        <v>146</v>
      </c>
      <c r="E111" s="125" t="s">
        <v>235</v>
      </c>
      <c r="F111" s="51" t="s">
        <v>40</v>
      </c>
      <c r="G111" s="43" t="s">
        <v>61</v>
      </c>
      <c r="H111" s="174" t="s">
        <v>222</v>
      </c>
      <c r="I111" s="174" t="s">
        <v>222</v>
      </c>
      <c r="J111" s="77">
        <v>38.700000000000003</v>
      </c>
      <c r="K111" s="77">
        <v>37.1</v>
      </c>
      <c r="L111" s="77">
        <v>37.4</v>
      </c>
      <c r="M111" s="77">
        <v>35.799999999999997</v>
      </c>
      <c r="N111" s="77">
        <v>31.2</v>
      </c>
      <c r="O111" s="77">
        <v>32.799999999999997</v>
      </c>
      <c r="P111" s="175">
        <v>31.8</v>
      </c>
    </row>
    <row r="112" spans="3:16" ht="24" customHeight="1" x14ac:dyDescent="0.25">
      <c r="C112" s="63">
        <v>108</v>
      </c>
      <c r="D112" s="35" t="s">
        <v>146</v>
      </c>
      <c r="E112" s="125" t="s">
        <v>235</v>
      </c>
      <c r="F112" s="51" t="s">
        <v>40</v>
      </c>
      <c r="G112" s="33" t="s">
        <v>41</v>
      </c>
      <c r="H112" s="90" t="s">
        <v>222</v>
      </c>
      <c r="I112" s="90" t="s">
        <v>222</v>
      </c>
      <c r="J112" s="38">
        <v>34</v>
      </c>
      <c r="K112" s="38">
        <v>33.1</v>
      </c>
      <c r="L112" s="38">
        <v>33.4</v>
      </c>
      <c r="M112" s="38">
        <v>32.700000000000003</v>
      </c>
      <c r="N112" s="38">
        <v>28.1</v>
      </c>
      <c r="O112" s="38">
        <v>31</v>
      </c>
      <c r="P112" s="66">
        <v>28.7</v>
      </c>
    </row>
    <row r="113" spans="2:16" ht="24" customHeight="1" x14ac:dyDescent="0.25">
      <c r="C113" s="63">
        <v>109</v>
      </c>
      <c r="D113" s="35" t="s">
        <v>146</v>
      </c>
      <c r="E113" s="125" t="s">
        <v>235</v>
      </c>
      <c r="F113" s="51" t="s">
        <v>40</v>
      </c>
      <c r="G113" s="33" t="s">
        <v>42</v>
      </c>
      <c r="H113" s="90" t="s">
        <v>222</v>
      </c>
      <c r="I113" s="90" t="s">
        <v>222</v>
      </c>
      <c r="J113" s="38">
        <v>42.1</v>
      </c>
      <c r="K113" s="38">
        <v>40</v>
      </c>
      <c r="L113" s="38">
        <v>40.4</v>
      </c>
      <c r="M113" s="38">
        <v>38</v>
      </c>
      <c r="N113" s="38">
        <v>33.6</v>
      </c>
      <c r="O113" s="38">
        <v>34.200000000000003</v>
      </c>
      <c r="P113" s="66">
        <v>34.200000000000003</v>
      </c>
    </row>
    <row r="114" spans="2:16" ht="24" customHeight="1" x14ac:dyDescent="0.25">
      <c r="C114" s="63">
        <v>110</v>
      </c>
      <c r="D114" s="35" t="s">
        <v>146</v>
      </c>
      <c r="E114" s="125" t="s">
        <v>235</v>
      </c>
      <c r="F114" s="51" t="s">
        <v>59</v>
      </c>
      <c r="G114" s="43" t="s">
        <v>61</v>
      </c>
      <c r="H114" s="174" t="s">
        <v>222</v>
      </c>
      <c r="I114" s="174" t="s">
        <v>222</v>
      </c>
      <c r="J114" s="77">
        <v>51</v>
      </c>
      <c r="K114" s="77">
        <v>48.9</v>
      </c>
      <c r="L114" s="77">
        <v>49</v>
      </c>
      <c r="M114" s="77">
        <v>48.5</v>
      </c>
      <c r="N114" s="77">
        <v>43.5</v>
      </c>
      <c r="O114" s="77">
        <v>45</v>
      </c>
      <c r="P114" s="175">
        <v>45.5</v>
      </c>
    </row>
    <row r="115" spans="2:16" ht="24" customHeight="1" x14ac:dyDescent="0.25">
      <c r="C115" s="229">
        <v>111</v>
      </c>
      <c r="D115" s="106" t="s">
        <v>237</v>
      </c>
      <c r="E115" s="126" t="s">
        <v>197</v>
      </c>
      <c r="F115" s="107" t="s">
        <v>76</v>
      </c>
      <c r="G115" s="144" t="s">
        <v>61</v>
      </c>
      <c r="H115" s="165">
        <v>27</v>
      </c>
      <c r="I115" s="168">
        <v>25.7</v>
      </c>
      <c r="J115" s="168">
        <v>23.5</v>
      </c>
      <c r="K115" s="168">
        <v>24.9</v>
      </c>
      <c r="L115" s="165">
        <v>24</v>
      </c>
      <c r="M115" s="168">
        <v>22.4</v>
      </c>
      <c r="N115" s="168">
        <v>18.600000000000001</v>
      </c>
      <c r="O115" s="168">
        <v>15.2</v>
      </c>
      <c r="P115" s="176">
        <v>21.9</v>
      </c>
    </row>
    <row r="116" spans="2:16" ht="36" x14ac:dyDescent="0.25">
      <c r="C116" s="229">
        <v>112</v>
      </c>
      <c r="D116" s="108" t="s">
        <v>237</v>
      </c>
      <c r="E116" s="109" t="s">
        <v>234</v>
      </c>
      <c r="F116" s="107" t="s">
        <v>76</v>
      </c>
      <c r="G116" s="105" t="s">
        <v>41</v>
      </c>
      <c r="H116" s="101">
        <v>27.2</v>
      </c>
      <c r="I116" s="101">
        <v>26.2</v>
      </c>
      <c r="J116" s="101">
        <v>23.7</v>
      </c>
      <c r="K116" s="101">
        <v>25.2</v>
      </c>
      <c r="L116" s="101">
        <v>24.7</v>
      </c>
      <c r="M116" s="101">
        <v>22.5</v>
      </c>
      <c r="N116" s="101">
        <v>18.3</v>
      </c>
      <c r="O116" s="96">
        <v>14.7</v>
      </c>
      <c r="P116" s="97">
        <v>21.4</v>
      </c>
    </row>
    <row r="117" spans="2:16" ht="36" x14ac:dyDescent="0.25">
      <c r="C117" s="229">
        <v>113</v>
      </c>
      <c r="D117" s="106" t="s">
        <v>237</v>
      </c>
      <c r="E117" s="109" t="s">
        <v>234</v>
      </c>
      <c r="F117" s="107" t="s">
        <v>76</v>
      </c>
      <c r="G117" s="105" t="s">
        <v>42</v>
      </c>
      <c r="H117" s="101">
        <v>26.9</v>
      </c>
      <c r="I117" s="101">
        <v>25.1</v>
      </c>
      <c r="J117" s="101">
        <v>23.3</v>
      </c>
      <c r="K117" s="101">
        <v>24.5</v>
      </c>
      <c r="L117" s="101">
        <v>23.2</v>
      </c>
      <c r="M117" s="101">
        <v>22.3</v>
      </c>
      <c r="N117" s="101">
        <v>18.8</v>
      </c>
      <c r="O117" s="96">
        <v>15.7</v>
      </c>
      <c r="P117" s="97">
        <v>22.3</v>
      </c>
    </row>
    <row r="118" spans="2:16" ht="36" x14ac:dyDescent="0.25">
      <c r="C118" s="229">
        <v>114</v>
      </c>
      <c r="D118" s="106" t="s">
        <v>237</v>
      </c>
      <c r="E118" s="109" t="s">
        <v>234</v>
      </c>
      <c r="F118" s="107" t="s">
        <v>65</v>
      </c>
      <c r="G118" s="144" t="s">
        <v>61</v>
      </c>
      <c r="H118" s="168">
        <v>27.4</v>
      </c>
      <c r="I118" s="165">
        <v>26</v>
      </c>
      <c r="J118" s="168">
        <v>23.6</v>
      </c>
      <c r="K118" s="168">
        <v>24.6</v>
      </c>
      <c r="L118" s="168">
        <v>24.3</v>
      </c>
      <c r="M118" s="168">
        <v>23.3</v>
      </c>
      <c r="N118" s="168">
        <v>18.3</v>
      </c>
      <c r="O118" s="172">
        <v>14.8</v>
      </c>
      <c r="P118" s="173">
        <v>21.8</v>
      </c>
    </row>
    <row r="119" spans="2:16" s="5" customFormat="1" ht="36" x14ac:dyDescent="0.25">
      <c r="C119" s="229">
        <v>115</v>
      </c>
      <c r="D119" s="106" t="s">
        <v>237</v>
      </c>
      <c r="E119" s="109" t="s">
        <v>234</v>
      </c>
      <c r="F119" s="107" t="s">
        <v>65</v>
      </c>
      <c r="G119" s="105" t="s">
        <v>41</v>
      </c>
      <c r="H119" s="101">
        <v>27.2</v>
      </c>
      <c r="I119" s="101">
        <v>26.3</v>
      </c>
      <c r="J119" s="101">
        <v>23.8</v>
      </c>
      <c r="K119" s="103">
        <v>25</v>
      </c>
      <c r="L119" s="101">
        <v>24.7</v>
      </c>
      <c r="M119" s="101">
        <v>23.1</v>
      </c>
      <c r="N119" s="101">
        <v>18.100000000000001</v>
      </c>
      <c r="O119" s="96">
        <v>14.3</v>
      </c>
      <c r="P119" s="97">
        <v>21.4</v>
      </c>
    </row>
    <row r="120" spans="2:16" ht="36" x14ac:dyDescent="0.25">
      <c r="B120" s="18"/>
      <c r="C120" s="229">
        <v>116</v>
      </c>
      <c r="D120" s="106" t="s">
        <v>237</v>
      </c>
      <c r="E120" s="109" t="s">
        <v>234</v>
      </c>
      <c r="F120" s="107" t="s">
        <v>65</v>
      </c>
      <c r="G120" s="105" t="s">
        <v>42</v>
      </c>
      <c r="H120" s="101">
        <v>27.5</v>
      </c>
      <c r="I120" s="101">
        <v>25.6</v>
      </c>
      <c r="J120" s="101">
        <v>23.3</v>
      </c>
      <c r="K120" s="101">
        <v>24.1</v>
      </c>
      <c r="L120" s="101">
        <v>23.8</v>
      </c>
      <c r="M120" s="101">
        <v>23.4</v>
      </c>
      <c r="N120" s="101">
        <v>18.600000000000001</v>
      </c>
      <c r="O120" s="96">
        <v>15.3</v>
      </c>
      <c r="P120" s="97">
        <v>22.3</v>
      </c>
    </row>
    <row r="121" spans="2:16" ht="36" x14ac:dyDescent="0.25">
      <c r="C121" s="229">
        <v>117</v>
      </c>
      <c r="D121" s="106" t="s">
        <v>237</v>
      </c>
      <c r="E121" s="109" t="s">
        <v>234</v>
      </c>
      <c r="F121" s="107" t="s">
        <v>59</v>
      </c>
      <c r="G121" s="144" t="s">
        <v>61</v>
      </c>
      <c r="H121" s="168">
        <v>28.2</v>
      </c>
      <c r="I121" s="168">
        <v>26.8</v>
      </c>
      <c r="J121" s="168">
        <v>23.7</v>
      </c>
      <c r="K121" s="168">
        <v>23.8</v>
      </c>
      <c r="L121" s="168">
        <v>24.8</v>
      </c>
      <c r="M121" s="168">
        <v>25.2</v>
      </c>
      <c r="N121" s="168">
        <v>17.8</v>
      </c>
      <c r="O121" s="172">
        <v>13.9</v>
      </c>
      <c r="P121" s="173">
        <v>21.6</v>
      </c>
    </row>
    <row r="122" spans="2:16" ht="36" x14ac:dyDescent="0.25">
      <c r="C122" s="63">
        <v>118</v>
      </c>
      <c r="D122" s="53" t="s">
        <v>259</v>
      </c>
      <c r="E122" s="133" t="s">
        <v>220</v>
      </c>
      <c r="F122" s="29" t="s">
        <v>239</v>
      </c>
      <c r="G122" s="141" t="s">
        <v>61</v>
      </c>
      <c r="H122" s="174" t="s">
        <v>222</v>
      </c>
      <c r="I122" s="174" t="s">
        <v>222</v>
      </c>
      <c r="J122" s="160">
        <v>21.7</v>
      </c>
      <c r="K122" s="160">
        <v>23.2</v>
      </c>
      <c r="L122" s="160">
        <v>22.6</v>
      </c>
      <c r="M122" s="160">
        <v>21.5</v>
      </c>
      <c r="N122" s="77">
        <v>17.399999999999999</v>
      </c>
      <c r="O122" s="77">
        <v>14</v>
      </c>
      <c r="P122" s="65">
        <v>20</v>
      </c>
    </row>
    <row r="123" spans="2:16" ht="36" x14ac:dyDescent="0.25">
      <c r="C123" s="63">
        <v>119</v>
      </c>
      <c r="D123" s="53" t="s">
        <v>238</v>
      </c>
      <c r="E123" s="133" t="s">
        <v>235</v>
      </c>
      <c r="F123" s="29" t="s">
        <v>239</v>
      </c>
      <c r="G123" s="47" t="s">
        <v>41</v>
      </c>
      <c r="H123" s="90" t="s">
        <v>222</v>
      </c>
      <c r="I123" s="90" t="s">
        <v>222</v>
      </c>
      <c r="J123" s="37">
        <v>21.8</v>
      </c>
      <c r="K123" s="37">
        <v>23.5</v>
      </c>
      <c r="L123" s="37">
        <v>23.2</v>
      </c>
      <c r="M123" s="37">
        <v>21.8</v>
      </c>
      <c r="N123" s="38">
        <v>17.100000000000001</v>
      </c>
      <c r="O123" s="38">
        <v>13.5</v>
      </c>
      <c r="P123" s="64">
        <v>19.8</v>
      </c>
    </row>
    <row r="124" spans="2:16" ht="36" x14ac:dyDescent="0.25">
      <c r="C124" s="63">
        <v>120</v>
      </c>
      <c r="D124" s="53" t="s">
        <v>238</v>
      </c>
      <c r="E124" s="133" t="s">
        <v>235</v>
      </c>
      <c r="F124" s="29" t="s">
        <v>239</v>
      </c>
      <c r="G124" s="47" t="s">
        <v>42</v>
      </c>
      <c r="H124" s="90" t="s">
        <v>222</v>
      </c>
      <c r="I124" s="90" t="s">
        <v>222</v>
      </c>
      <c r="J124" s="37">
        <v>21.6</v>
      </c>
      <c r="K124" s="37">
        <v>22.8</v>
      </c>
      <c r="L124" s="37">
        <v>21.9</v>
      </c>
      <c r="M124" s="37">
        <v>21.1</v>
      </c>
      <c r="N124" s="38">
        <v>17.7</v>
      </c>
      <c r="O124" s="38">
        <v>14.6</v>
      </c>
      <c r="P124" s="64">
        <v>20.2</v>
      </c>
    </row>
    <row r="125" spans="2:16" ht="36" x14ac:dyDescent="0.25">
      <c r="C125" s="63">
        <v>121</v>
      </c>
      <c r="D125" s="53" t="s">
        <v>238</v>
      </c>
      <c r="E125" s="133" t="s">
        <v>235</v>
      </c>
      <c r="F125" s="29" t="s">
        <v>240</v>
      </c>
      <c r="G125" s="141" t="s">
        <v>61</v>
      </c>
      <c r="H125" s="174" t="s">
        <v>222</v>
      </c>
      <c r="I125" s="174" t="s">
        <v>222</v>
      </c>
      <c r="J125" s="160">
        <v>22.2</v>
      </c>
      <c r="K125" s="160">
        <v>23.3</v>
      </c>
      <c r="L125" s="160">
        <v>23.2</v>
      </c>
      <c r="M125" s="160">
        <v>22.6</v>
      </c>
      <c r="N125" s="77">
        <v>17.5</v>
      </c>
      <c r="O125" s="77">
        <v>14</v>
      </c>
      <c r="P125" s="65">
        <v>20.399999999999999</v>
      </c>
    </row>
    <row r="126" spans="2:16" ht="36" x14ac:dyDescent="0.25">
      <c r="C126" s="63">
        <v>122</v>
      </c>
      <c r="D126" s="53" t="s">
        <v>238</v>
      </c>
      <c r="E126" s="133" t="s">
        <v>235</v>
      </c>
      <c r="F126" s="29" t="s">
        <v>240</v>
      </c>
      <c r="G126" s="47" t="s">
        <v>41</v>
      </c>
      <c r="H126" s="90" t="s">
        <v>222</v>
      </c>
      <c r="I126" s="90" t="s">
        <v>222</v>
      </c>
      <c r="J126" s="37">
        <v>22.4</v>
      </c>
      <c r="K126" s="37">
        <v>23.8</v>
      </c>
      <c r="L126" s="37">
        <v>23.5</v>
      </c>
      <c r="M126" s="37">
        <v>22.7</v>
      </c>
      <c r="N126" s="38">
        <v>17.100000000000001</v>
      </c>
      <c r="O126" s="38">
        <v>13.6</v>
      </c>
      <c r="P126" s="64">
        <v>20.100000000000001</v>
      </c>
    </row>
    <row r="127" spans="2:16" ht="36" x14ac:dyDescent="0.25">
      <c r="C127" s="63">
        <v>123</v>
      </c>
      <c r="D127" s="53" t="s">
        <v>238</v>
      </c>
      <c r="E127" s="133" t="s">
        <v>235</v>
      </c>
      <c r="F127" s="29" t="s">
        <v>240</v>
      </c>
      <c r="G127" s="47" t="s">
        <v>42</v>
      </c>
      <c r="H127" s="90" t="s">
        <v>222</v>
      </c>
      <c r="I127" s="90" t="s">
        <v>222</v>
      </c>
      <c r="J127" s="37">
        <v>22.1</v>
      </c>
      <c r="K127" s="37">
        <v>22.8</v>
      </c>
      <c r="L127" s="37">
        <v>22.9</v>
      </c>
      <c r="M127" s="37">
        <v>22.5</v>
      </c>
      <c r="N127" s="38">
        <v>17.899999999999999</v>
      </c>
      <c r="O127" s="38">
        <v>14.5</v>
      </c>
      <c r="P127" s="64">
        <v>20.7</v>
      </c>
    </row>
    <row r="128" spans="2:16" ht="36" x14ac:dyDescent="0.25">
      <c r="C128" s="63">
        <v>124</v>
      </c>
      <c r="D128" s="53" t="s">
        <v>238</v>
      </c>
      <c r="E128" s="133" t="s">
        <v>235</v>
      </c>
      <c r="F128" s="29" t="s">
        <v>59</v>
      </c>
      <c r="G128" s="141" t="s">
        <v>61</v>
      </c>
      <c r="H128" s="174" t="s">
        <v>222</v>
      </c>
      <c r="I128" s="174" t="s">
        <v>222</v>
      </c>
      <c r="J128" s="160">
        <v>23.5</v>
      </c>
      <c r="K128" s="160">
        <v>23.7</v>
      </c>
      <c r="L128" s="160">
        <v>24.7</v>
      </c>
      <c r="M128" s="160">
        <v>25.2</v>
      </c>
      <c r="N128" s="77">
        <v>17.7</v>
      </c>
      <c r="O128" s="77">
        <v>14</v>
      </c>
      <c r="P128" s="65">
        <v>21.4</v>
      </c>
    </row>
    <row r="129" spans="3:17" x14ac:dyDescent="0.25">
      <c r="C129" s="63">
        <v>125</v>
      </c>
      <c r="D129" s="53" t="s">
        <v>77</v>
      </c>
      <c r="E129" s="137" t="s">
        <v>212</v>
      </c>
      <c r="F129" s="147" t="s">
        <v>73</v>
      </c>
      <c r="G129" s="43" t="s">
        <v>61</v>
      </c>
      <c r="H129" s="166">
        <v>46.6</v>
      </c>
      <c r="I129" s="166">
        <v>55.6</v>
      </c>
      <c r="J129" s="166">
        <v>57.6</v>
      </c>
      <c r="K129" s="166">
        <v>58.5</v>
      </c>
      <c r="L129" s="166">
        <v>57.7</v>
      </c>
      <c r="M129" s="166">
        <v>62.6</v>
      </c>
      <c r="N129" s="81">
        <v>63</v>
      </c>
      <c r="O129" s="166">
        <v>64.599999999999994</v>
      </c>
      <c r="P129" s="65">
        <v>60.9</v>
      </c>
    </row>
    <row r="130" spans="3:17" x14ac:dyDescent="0.25">
      <c r="C130" s="63">
        <v>126</v>
      </c>
      <c r="D130" s="53" t="s">
        <v>78</v>
      </c>
      <c r="E130" s="137" t="s">
        <v>213</v>
      </c>
      <c r="F130" s="147" t="s">
        <v>73</v>
      </c>
      <c r="G130" s="43" t="s">
        <v>61</v>
      </c>
      <c r="H130" s="166">
        <v>19.8</v>
      </c>
      <c r="I130" s="166">
        <v>16.899999999999999</v>
      </c>
      <c r="J130" s="166">
        <v>16.8</v>
      </c>
      <c r="K130" s="166">
        <v>16.5</v>
      </c>
      <c r="L130" s="166">
        <v>15.1</v>
      </c>
      <c r="M130" s="166">
        <v>14.7</v>
      </c>
      <c r="N130" s="166">
        <v>11.7</v>
      </c>
      <c r="O130" s="166">
        <v>9.4</v>
      </c>
      <c r="P130" s="65">
        <v>8</v>
      </c>
    </row>
    <row r="131" spans="3:17" x14ac:dyDescent="0.25">
      <c r="C131" s="63">
        <v>127</v>
      </c>
      <c r="D131" s="53" t="s">
        <v>153</v>
      </c>
      <c r="E131" s="137" t="s">
        <v>214</v>
      </c>
      <c r="F131" s="147" t="s">
        <v>154</v>
      </c>
      <c r="G131" s="43" t="s">
        <v>61</v>
      </c>
      <c r="H131" s="166">
        <v>28.9</v>
      </c>
      <c r="I131" s="81">
        <v>29</v>
      </c>
      <c r="J131" s="166">
        <v>27.4</v>
      </c>
      <c r="K131" s="166">
        <v>23.5</v>
      </c>
      <c r="L131" s="81">
        <v>27</v>
      </c>
      <c r="M131" s="166">
        <v>30.1</v>
      </c>
      <c r="N131" s="166">
        <v>24.9</v>
      </c>
      <c r="O131" s="166">
        <v>27.1</v>
      </c>
      <c r="P131" s="65">
        <v>26.4</v>
      </c>
    </row>
    <row r="132" spans="3:17" x14ac:dyDescent="0.25">
      <c r="C132" s="63">
        <v>128</v>
      </c>
      <c r="D132" s="53" t="s">
        <v>153</v>
      </c>
      <c r="E132" s="137" t="s">
        <v>214</v>
      </c>
      <c r="F132" s="147" t="s">
        <v>155</v>
      </c>
      <c r="G132" s="43" t="s">
        <v>61</v>
      </c>
      <c r="H132" s="166">
        <v>32.6</v>
      </c>
      <c r="I132" s="166">
        <v>37.700000000000003</v>
      </c>
      <c r="J132" s="166">
        <v>35.700000000000003</v>
      </c>
      <c r="K132" s="166">
        <v>37.700000000000003</v>
      </c>
      <c r="L132" s="166">
        <v>34.9</v>
      </c>
      <c r="M132" s="166">
        <v>38.200000000000003</v>
      </c>
      <c r="N132" s="166">
        <v>34.799999999999997</v>
      </c>
      <c r="O132" s="166">
        <v>32.1</v>
      </c>
      <c r="P132" s="65">
        <v>34.299999999999997</v>
      </c>
    </row>
    <row r="133" spans="3:17" x14ac:dyDescent="0.25">
      <c r="C133" s="63">
        <v>129</v>
      </c>
      <c r="D133" s="53" t="s">
        <v>153</v>
      </c>
      <c r="E133" s="137" t="s">
        <v>214</v>
      </c>
      <c r="F133" s="147" t="s">
        <v>156</v>
      </c>
      <c r="G133" s="43" t="s">
        <v>61</v>
      </c>
      <c r="H133" s="166">
        <v>23.7</v>
      </c>
      <c r="I133" s="166">
        <v>20.399999999999999</v>
      </c>
      <c r="J133" s="166">
        <v>21.6</v>
      </c>
      <c r="K133" s="81">
        <v>23</v>
      </c>
      <c r="L133" s="166">
        <v>22.6</v>
      </c>
      <c r="M133" s="166">
        <v>23.5</v>
      </c>
      <c r="N133" s="166">
        <v>28.4</v>
      </c>
      <c r="O133" s="166">
        <v>28.8</v>
      </c>
      <c r="P133" s="65">
        <v>27.6</v>
      </c>
    </row>
    <row r="134" spans="3:17" x14ac:dyDescent="0.25">
      <c r="C134" s="63">
        <v>130</v>
      </c>
      <c r="D134" s="53" t="s">
        <v>153</v>
      </c>
      <c r="E134" s="137" t="s">
        <v>214</v>
      </c>
      <c r="F134" s="147" t="s">
        <v>157</v>
      </c>
      <c r="G134" s="43" t="s">
        <v>61</v>
      </c>
      <c r="H134" s="166">
        <v>6.2</v>
      </c>
      <c r="I134" s="81">
        <v>6</v>
      </c>
      <c r="J134" s="166">
        <v>7.1</v>
      </c>
      <c r="K134" s="81">
        <v>7</v>
      </c>
      <c r="L134" s="166">
        <v>6.6</v>
      </c>
      <c r="M134" s="166">
        <v>5.6</v>
      </c>
      <c r="N134" s="166">
        <v>8.1999999999999993</v>
      </c>
      <c r="O134" s="166">
        <v>7.5</v>
      </c>
      <c r="P134" s="65">
        <v>8</v>
      </c>
    </row>
    <row r="135" spans="3:17" x14ac:dyDescent="0.25">
      <c r="C135" s="63">
        <v>131</v>
      </c>
      <c r="D135" s="53" t="s">
        <v>153</v>
      </c>
      <c r="E135" s="137" t="s">
        <v>214</v>
      </c>
      <c r="F135" s="147" t="s">
        <v>158</v>
      </c>
      <c r="G135" s="43" t="s">
        <v>61</v>
      </c>
      <c r="H135" s="166">
        <v>4.9000000000000004</v>
      </c>
      <c r="I135" s="166">
        <v>4.4000000000000004</v>
      </c>
      <c r="J135" s="166">
        <v>4.8</v>
      </c>
      <c r="K135" s="166">
        <v>4.8</v>
      </c>
      <c r="L135" s="166">
        <v>4.5999999999999996</v>
      </c>
      <c r="M135" s="166">
        <v>2.1</v>
      </c>
      <c r="N135" s="166">
        <v>2.6</v>
      </c>
      <c r="O135" s="166">
        <v>3.4</v>
      </c>
      <c r="P135" s="65">
        <v>2.6</v>
      </c>
    </row>
    <row r="136" spans="3:17" x14ac:dyDescent="0.25">
      <c r="C136" s="67">
        <v>132</v>
      </c>
      <c r="D136" s="68" t="s">
        <v>153</v>
      </c>
      <c r="E136" s="138" t="s">
        <v>214</v>
      </c>
      <c r="F136" s="148" t="s">
        <v>159</v>
      </c>
      <c r="G136" s="145" t="s">
        <v>61</v>
      </c>
      <c r="H136" s="177">
        <v>3.6</v>
      </c>
      <c r="I136" s="177">
        <v>2.7</v>
      </c>
      <c r="J136" s="177">
        <v>3.4</v>
      </c>
      <c r="K136" s="178">
        <v>4</v>
      </c>
      <c r="L136" s="177">
        <v>4.4000000000000004</v>
      </c>
      <c r="M136" s="177">
        <v>0.6</v>
      </c>
      <c r="N136" s="177">
        <v>1.2</v>
      </c>
      <c r="O136" s="178">
        <v>1.1637152060588813</v>
      </c>
      <c r="P136" s="179">
        <v>0.9</v>
      </c>
    </row>
    <row r="137" spans="3:17" ht="5.25" customHeight="1" x14ac:dyDescent="0.25">
      <c r="C137" s="181"/>
      <c r="D137" s="182"/>
      <c r="E137" s="183"/>
      <c r="F137" s="184"/>
      <c r="G137" s="185"/>
      <c r="H137" s="186"/>
      <c r="I137" s="186"/>
      <c r="J137" s="186"/>
      <c r="K137" s="187"/>
      <c r="L137" s="186"/>
      <c r="M137" s="186"/>
      <c r="N137" s="186"/>
      <c r="O137" s="187"/>
      <c r="P137" s="188"/>
    </row>
    <row r="138" spans="3:17" ht="13.5" customHeight="1" x14ac:dyDescent="0.25">
      <c r="C138" s="219" t="s">
        <v>270</v>
      </c>
      <c r="D138" s="198" t="s">
        <v>277</v>
      </c>
    </row>
    <row r="139" spans="3:17" ht="13.5" customHeight="1" x14ac:dyDescent="0.25">
      <c r="C139" s="215" t="s">
        <v>173</v>
      </c>
      <c r="D139" s="206" t="s">
        <v>196</v>
      </c>
      <c r="E139" s="17"/>
    </row>
    <row r="140" spans="3:17" ht="13.5" customHeight="1" x14ac:dyDescent="0.25">
      <c r="C140" s="217" t="s">
        <v>55</v>
      </c>
      <c r="D140" s="206" t="s">
        <v>176</v>
      </c>
      <c r="E140" s="17"/>
    </row>
    <row r="141" spans="3:17" ht="13.5" customHeight="1" x14ac:dyDescent="0.25">
      <c r="C141" s="217" t="s">
        <v>181</v>
      </c>
      <c r="D141" s="206" t="s">
        <v>182</v>
      </c>
      <c r="E141" s="17"/>
    </row>
    <row r="142" spans="3:17" ht="13.5" customHeight="1" x14ac:dyDescent="0.25">
      <c r="C142" s="216" t="s">
        <v>252</v>
      </c>
      <c r="D142" s="213" t="s">
        <v>274</v>
      </c>
      <c r="E142" s="180"/>
      <c r="F142" s="180"/>
      <c r="G142" s="180"/>
      <c r="H142" s="180"/>
      <c r="I142" s="180"/>
      <c r="J142" s="180"/>
      <c r="K142" s="180"/>
      <c r="L142" s="180"/>
      <c r="M142" s="180"/>
      <c r="N142" s="180"/>
      <c r="O142" s="180"/>
      <c r="P142" s="180"/>
    </row>
    <row r="143" spans="3:17" ht="13.5" customHeight="1" x14ac:dyDescent="0.25">
      <c r="C143" s="216"/>
      <c r="D143" s="214" t="s">
        <v>254</v>
      </c>
      <c r="K143" s="119"/>
      <c r="L143" s="119"/>
      <c r="M143" s="5"/>
      <c r="N143" s="5"/>
      <c r="O143" s="5"/>
      <c r="P143" s="5"/>
      <c r="Q143" s="5"/>
    </row>
    <row r="144" spans="3:17" ht="13.5" customHeight="1" x14ac:dyDescent="0.25">
      <c r="C144" s="216" t="s">
        <v>253</v>
      </c>
      <c r="D144" s="213" t="s">
        <v>275</v>
      </c>
      <c r="K144" s="119"/>
      <c r="L144" s="119"/>
      <c r="M144" s="5"/>
      <c r="N144" s="5"/>
      <c r="O144" s="5"/>
      <c r="P144" s="5"/>
      <c r="Q144" s="5"/>
    </row>
    <row r="145" spans="3:12" s="3" customFormat="1" ht="13.5" customHeight="1" x14ac:dyDescent="0.2">
      <c r="C145" s="217"/>
      <c r="D145" s="214" t="s">
        <v>256</v>
      </c>
      <c r="G145" s="92"/>
      <c r="H145" s="93"/>
      <c r="I145" s="93"/>
      <c r="J145" s="93"/>
      <c r="K145" s="93"/>
      <c r="L145" s="93"/>
    </row>
    <row r="146" spans="3:12" ht="13.5" customHeight="1" x14ac:dyDescent="0.25">
      <c r="C146" s="216" t="s">
        <v>258</v>
      </c>
      <c r="D146" s="213" t="s">
        <v>276</v>
      </c>
    </row>
    <row r="147" spans="3:12" s="3" customFormat="1" ht="13.5" customHeight="1" x14ac:dyDescent="0.2">
      <c r="C147" s="217"/>
      <c r="D147" s="214" t="s">
        <v>257</v>
      </c>
      <c r="G147" s="92"/>
      <c r="H147" s="93"/>
      <c r="I147" s="93"/>
      <c r="J147" s="93"/>
      <c r="K147" s="93"/>
      <c r="L147" s="93"/>
    </row>
    <row r="149" spans="3:12" x14ac:dyDescent="0.25">
      <c r="D149" s="118"/>
    </row>
  </sheetData>
  <hyperlinks>
    <hyperlink ref="D145" r:id="rId1" display="https://ec.europa.eu/eurostat/statistics-explained/index.php?title=Glossary:Severe_material_and_social_deprivation_rate_(SMSD)&amp;stable=0&amp;redirect=no" xr:uid="{00000000-0004-0000-0000-000000000000}"/>
    <hyperlink ref="D147" r:id="rId2" xr:uid="{00000000-0004-0000-0000-000001000000}"/>
    <hyperlink ref="D143" r:id="rId3" xr:uid="{00000000-0004-0000-0000-000002000000}"/>
  </hyperlinks>
  <pageMargins left="0.25" right="0.25" top="0.5" bottom="0.5" header="0.3" footer="0.3"/>
  <pageSetup scale="40" fitToHeight="0" orientation="portrait" r:id="rId4"/>
  <drawing r:id="rId5"/>
  <tableParts count="2">
    <tablePart r:id="rId6"/>
    <tablePart r:id="rId7"/>
  </tableParts>
  <extLst>
    <ext xmlns:x15="http://schemas.microsoft.com/office/spreadsheetml/2010/11/main" uri="{3A4CF648-6AED-40f4-86FF-DC5316D8AED3}">
      <x14:slicerList xmlns:x14="http://schemas.microsoft.com/office/spreadsheetml/2009/9/main">
        <x14:slicer r:id="rId8"/>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50"/>
  <sheetViews>
    <sheetView tabSelected="1" topLeftCell="A88" workbookViewId="0">
      <selection activeCell="D101" sqref="D101"/>
    </sheetView>
  </sheetViews>
  <sheetFormatPr defaultRowHeight="15" x14ac:dyDescent="0.25"/>
  <cols>
    <col min="1" max="1" width="16.42578125" customWidth="1"/>
    <col min="2" max="2" width="71.42578125" customWidth="1"/>
    <col min="3" max="3" width="5.140625" style="9" bestFit="1" customWidth="1"/>
    <col min="4" max="4" width="51.140625" style="91" customWidth="1"/>
    <col min="5" max="5" width="9.28515625" style="123" bestFit="1" customWidth="1"/>
    <col min="6" max="6" width="39.7109375" style="3" customWidth="1"/>
    <col min="7" max="7" width="8.5703125" style="149" bestFit="1" customWidth="1"/>
    <col min="8" max="12" width="9.5703125" style="4" customWidth="1"/>
    <col min="13" max="14" width="10.5703125" customWidth="1"/>
    <col min="15" max="15" width="11.42578125" bestFit="1" customWidth="1"/>
    <col min="16" max="16" width="10.7109375" style="12" customWidth="1"/>
    <col min="17" max="17" width="8.7109375" customWidth="1"/>
    <col min="18" max="20" width="8.7109375" style="5" customWidth="1"/>
    <col min="21" max="32" width="8.7109375" customWidth="1"/>
  </cols>
  <sheetData>
    <row r="1" spans="1:40" x14ac:dyDescent="0.25">
      <c r="C1" s="116" t="s">
        <v>160</v>
      </c>
      <c r="D1" s="129"/>
      <c r="E1" s="120"/>
    </row>
    <row r="2" spans="1:40" x14ac:dyDescent="0.25">
      <c r="C2" s="117" t="s">
        <v>268</v>
      </c>
      <c r="D2" s="129"/>
      <c r="E2" s="120"/>
    </row>
    <row r="3" spans="1:40" x14ac:dyDescent="0.25">
      <c r="C3" s="16"/>
      <c r="D3" s="130"/>
      <c r="E3" s="121"/>
    </row>
    <row r="4" spans="1:40" s="7" customFormat="1" ht="17.25" x14ac:dyDescent="0.25">
      <c r="A4" s="6"/>
      <c r="B4" s="6"/>
      <c r="C4" s="22" t="s">
        <v>75</v>
      </c>
      <c r="D4" s="23" t="s">
        <v>142</v>
      </c>
      <c r="E4" s="122" t="s">
        <v>198</v>
      </c>
      <c r="F4" s="24" t="s">
        <v>143</v>
      </c>
      <c r="G4" s="150" t="s">
        <v>69</v>
      </c>
      <c r="H4" s="72" t="s">
        <v>4</v>
      </c>
      <c r="I4" s="72" t="s">
        <v>5</v>
      </c>
      <c r="J4" s="72" t="s">
        <v>6</v>
      </c>
      <c r="K4" s="72" t="s">
        <v>7</v>
      </c>
      <c r="L4" s="72" t="s">
        <v>8</v>
      </c>
      <c r="M4" s="72" t="s">
        <v>1</v>
      </c>
      <c r="N4" s="72" t="s">
        <v>195</v>
      </c>
      <c r="O4" s="72" t="s">
        <v>221</v>
      </c>
      <c r="P4" s="25" t="s">
        <v>242</v>
      </c>
      <c r="R4" s="20"/>
      <c r="S4" s="20"/>
      <c r="T4" s="20"/>
    </row>
    <row r="5" spans="1:40" s="7" customFormat="1" x14ac:dyDescent="0.25">
      <c r="A5" s="6"/>
      <c r="B5" s="6"/>
      <c r="C5" s="73">
        <v>1</v>
      </c>
      <c r="D5" s="26" t="s">
        <v>81</v>
      </c>
      <c r="E5" s="125" t="s">
        <v>199</v>
      </c>
      <c r="F5" s="74" t="s">
        <v>57</v>
      </c>
      <c r="G5" s="151" t="s">
        <v>241</v>
      </c>
      <c r="H5" s="157">
        <f>+Table1[[#This Row],[2013]]</f>
        <v>1779</v>
      </c>
      <c r="I5" s="157">
        <f>+Table1[[#This Row],[2014]]</f>
        <v>1819</v>
      </c>
      <c r="J5" s="157">
        <f>+Table1[[#This Row],[2015]]</f>
        <v>1879</v>
      </c>
      <c r="K5" s="157">
        <f>+Table1[[#This Row],[2016]]</f>
        <v>1920</v>
      </c>
      <c r="L5" s="157">
        <f>+Table1[[#This Row],[2017]]</f>
        <v>2097</v>
      </c>
      <c r="M5" s="157">
        <f>+Table1[[#This Row],[2018]]</f>
        <v>2270</v>
      </c>
      <c r="N5" s="157">
        <f>+Table1[[#This Row],[2019]]</f>
        <v>2261</v>
      </c>
      <c r="O5" s="157">
        <f>+Table1[[#This Row],[2020]]</f>
        <v>2347</v>
      </c>
      <c r="P5" s="158">
        <f>+Table1[[#This Row],[2021p]]</f>
        <v>2278</v>
      </c>
      <c r="R5" s="20"/>
      <c r="S5" s="20"/>
      <c r="T5" s="20"/>
    </row>
    <row r="6" spans="1:40" s="7" customFormat="1" ht="24" x14ac:dyDescent="0.25">
      <c r="A6" s="6"/>
      <c r="B6" s="6"/>
      <c r="C6" s="73">
        <v>2</v>
      </c>
      <c r="D6" s="26" t="s">
        <v>81</v>
      </c>
      <c r="E6" s="125" t="s">
        <v>199</v>
      </c>
      <c r="F6" s="75" t="s">
        <v>58</v>
      </c>
      <c r="G6" s="151" t="s">
        <v>241</v>
      </c>
      <c r="H6" s="157">
        <f>+Table1[[#This Row],[2013]]</f>
        <v>3735</v>
      </c>
      <c r="I6" s="157">
        <f>+Table1[[#This Row],[2014]]</f>
        <v>3821</v>
      </c>
      <c r="J6" s="157">
        <f>+Table1[[#This Row],[2015]]</f>
        <v>3946</v>
      </c>
      <c r="K6" s="157">
        <f>+Table1[[#This Row],[2016]]</f>
        <v>4032</v>
      </c>
      <c r="L6" s="157">
        <f>+Table1[[#This Row],[2017]]</f>
        <v>4405</v>
      </c>
      <c r="M6" s="157">
        <f>+Table1[[#This Row],[2018]]</f>
        <v>4766</v>
      </c>
      <c r="N6" s="157">
        <f>+Table1[[#This Row],[2019]]</f>
        <v>4748</v>
      </c>
      <c r="O6" s="157">
        <f>+Table1[[#This Row],[2020]]</f>
        <v>4928</v>
      </c>
      <c r="P6" s="158">
        <f>+Table1[[#This Row],[2021p]]</f>
        <v>4784</v>
      </c>
      <c r="R6" s="20"/>
      <c r="S6" s="20"/>
      <c r="T6" s="20"/>
    </row>
    <row r="7" spans="1:40" x14ac:dyDescent="0.25">
      <c r="A7" s="1"/>
      <c r="B7" s="1"/>
      <c r="C7" s="73">
        <v>3</v>
      </c>
      <c r="D7" s="26" t="s">
        <v>162</v>
      </c>
      <c r="E7" s="125" t="s">
        <v>200</v>
      </c>
      <c r="F7" s="75" t="s">
        <v>163</v>
      </c>
      <c r="G7" s="76" t="s">
        <v>56</v>
      </c>
      <c r="H7" s="159">
        <f>+Table1[[#This Row],[2013]]</f>
        <v>3583.51</v>
      </c>
      <c r="I7" s="159">
        <f>+Table1[[#This Row],[2014]]</f>
        <v>3616.44</v>
      </c>
      <c r="J7" s="159">
        <f>+Table1[[#This Row],[2015]]</f>
        <v>3719.56</v>
      </c>
      <c r="K7" s="159">
        <f>+Table1[[#This Row],[2016]]</f>
        <v>3812.97</v>
      </c>
      <c r="L7" s="159">
        <f>+Table1[[#This Row],[2017]]</f>
        <v>4129.5</v>
      </c>
      <c r="M7" s="159">
        <f>+Table1[[#This Row],[2018]]</f>
        <v>4234</v>
      </c>
      <c r="N7" s="159">
        <f>+Table1[[#This Row],[2019]]</f>
        <v>4241</v>
      </c>
      <c r="O7" s="159">
        <f>+Table1[[#This Row],[2020]]</f>
        <v>4449</v>
      </c>
      <c r="P7" s="158">
        <f>+Table1[[#This Row],[2021p]]</f>
        <v>4338.33</v>
      </c>
      <c r="AF7" s="7"/>
      <c r="AG7" s="7"/>
      <c r="AH7" s="7"/>
      <c r="AI7" s="7"/>
      <c r="AJ7" s="7"/>
      <c r="AK7" s="7"/>
      <c r="AL7" s="7"/>
      <c r="AM7" s="7"/>
      <c r="AN7" s="7"/>
    </row>
    <row r="8" spans="1:40" x14ac:dyDescent="0.25">
      <c r="C8" s="73">
        <v>4</v>
      </c>
      <c r="D8" s="26" t="s">
        <v>162</v>
      </c>
      <c r="E8" s="125" t="s">
        <v>200</v>
      </c>
      <c r="F8" s="75" t="s">
        <v>164</v>
      </c>
      <c r="G8" s="76" t="s">
        <v>56</v>
      </c>
      <c r="H8" s="159">
        <f>+Table1[[#This Row],[2013]]</f>
        <v>2964.4</v>
      </c>
      <c r="I8" s="159">
        <f>+Table1[[#This Row],[2014]]</f>
        <v>3032.26</v>
      </c>
      <c r="J8" s="159">
        <f>+Table1[[#This Row],[2015]]</f>
        <v>3131.43</v>
      </c>
      <c r="K8" s="159">
        <f>+Table1[[#This Row],[2016]]</f>
        <v>3200</v>
      </c>
      <c r="L8" s="159">
        <f>+Table1[[#This Row],[2017]]</f>
        <v>3495.65</v>
      </c>
      <c r="M8" s="159">
        <f>+Table1[[#This Row],[2018]]</f>
        <v>3782.61</v>
      </c>
      <c r="N8" s="159">
        <f>+Table1[[#This Row],[2019]]</f>
        <v>3768</v>
      </c>
      <c r="O8" s="159">
        <f>+Table1[[#This Row],[2020]]</f>
        <v>3911</v>
      </c>
      <c r="P8" s="158">
        <f>+Table1[[#This Row],[2021p]]</f>
        <v>3796.43</v>
      </c>
      <c r="AF8" s="7"/>
      <c r="AG8" s="7"/>
      <c r="AH8" s="7"/>
      <c r="AI8" s="7"/>
      <c r="AJ8" s="7"/>
      <c r="AK8" s="7"/>
      <c r="AL8" s="7"/>
      <c r="AM8" s="7"/>
      <c r="AN8" s="7"/>
    </row>
    <row r="9" spans="1:40" s="2" customFormat="1" x14ac:dyDescent="0.25">
      <c r="C9" s="73">
        <v>5</v>
      </c>
      <c r="D9" s="26" t="s">
        <v>129</v>
      </c>
      <c r="E9" s="125" t="s">
        <v>201</v>
      </c>
      <c r="F9" s="75" t="s">
        <v>124</v>
      </c>
      <c r="G9" s="76" t="s">
        <v>56</v>
      </c>
      <c r="H9" s="40">
        <f>+Table1[[#This Row],[2013]]</f>
        <v>5.0548012993693607</v>
      </c>
      <c r="I9" s="40">
        <f>+Table1[[#This Row],[2014]]</f>
        <v>5.8161453709433886</v>
      </c>
      <c r="J9" s="40">
        <f>+Table1[[#This Row],[2015]]</f>
        <v>5.6237687956432341</v>
      </c>
      <c r="K9" s="40">
        <f>+Table1[[#This Row],[2016]]</f>
        <v>5.7163544428957591</v>
      </c>
      <c r="L9" s="40">
        <f>+Table1[[#This Row],[2017]]</f>
        <v>5.6270179952162795</v>
      </c>
      <c r="M9" s="40">
        <f>+Table1[[#This Row],[2018]]</f>
        <v>5.449698711412478</v>
      </c>
      <c r="N9" s="40">
        <f>+Table1[[#This Row],[2019]]</f>
        <v>5.9</v>
      </c>
      <c r="O9" s="77">
        <f>+Table1[[#This Row],[2020]]</f>
        <v>6.6</v>
      </c>
      <c r="P9" s="78">
        <f>+Table1[[#This Row],[2021p]]</f>
        <v>6.71676723495733</v>
      </c>
      <c r="R9" s="21"/>
      <c r="S9" s="21"/>
      <c r="T9" s="21"/>
      <c r="AF9" s="7"/>
      <c r="AG9" s="7"/>
      <c r="AH9" s="7"/>
      <c r="AI9" s="7"/>
      <c r="AJ9" s="7"/>
      <c r="AK9" s="7"/>
      <c r="AL9" s="7"/>
      <c r="AM9" s="7"/>
      <c r="AN9" s="7"/>
    </row>
    <row r="10" spans="1:40" x14ac:dyDescent="0.25">
      <c r="C10" s="73">
        <v>6</v>
      </c>
      <c r="D10" s="26" t="s">
        <v>129</v>
      </c>
      <c r="E10" s="125" t="s">
        <v>201</v>
      </c>
      <c r="F10" s="75" t="s">
        <v>125</v>
      </c>
      <c r="G10" s="76" t="s">
        <v>56</v>
      </c>
      <c r="H10" s="40">
        <f>+Table1[[#This Row],[2013]]</f>
        <v>10.755552717410229</v>
      </c>
      <c r="I10" s="40">
        <f>+Table1[[#This Row],[2014]]</f>
        <v>11.294218365535523</v>
      </c>
      <c r="J10" s="40">
        <f>+Table1[[#This Row],[2015]]</f>
        <v>11.24881285599356</v>
      </c>
      <c r="K10" s="40">
        <f>+Table1[[#This Row],[2016]]</f>
        <v>11.424663312651372</v>
      </c>
      <c r="L10" s="40">
        <f>+Table1[[#This Row],[2017]]</f>
        <v>11.76219708064645</v>
      </c>
      <c r="M10" s="40">
        <f>+Table1[[#This Row],[2018]]</f>
        <v>12.399849912288985</v>
      </c>
      <c r="N10" s="40">
        <f>+Table1[[#This Row],[2019]]</f>
        <v>12.2</v>
      </c>
      <c r="O10" s="77">
        <f>+Table1[[#This Row],[2020]]</f>
        <v>12.5</v>
      </c>
      <c r="P10" s="78">
        <f>+Table1[[#This Row],[2021p]]</f>
        <v>12.653299303488094</v>
      </c>
      <c r="AF10" s="7"/>
      <c r="AG10" s="7"/>
      <c r="AH10" s="7"/>
      <c r="AI10" s="7"/>
      <c r="AJ10" s="7"/>
      <c r="AK10" s="7"/>
      <c r="AL10" s="7"/>
      <c r="AM10" s="7"/>
      <c r="AN10" s="7"/>
    </row>
    <row r="11" spans="1:40" x14ac:dyDescent="0.25">
      <c r="C11" s="73">
        <v>7</v>
      </c>
      <c r="D11" s="26" t="s">
        <v>129</v>
      </c>
      <c r="E11" s="125" t="s">
        <v>201</v>
      </c>
      <c r="F11" s="75" t="s">
        <v>126</v>
      </c>
      <c r="G11" s="76" t="s">
        <v>56</v>
      </c>
      <c r="H11" s="40">
        <f>+Table1[[#This Row],[2013]]</f>
        <v>16.58933115243698</v>
      </c>
      <c r="I11" s="40">
        <f>+Table1[[#This Row],[2014]]</f>
        <v>16.185104136721762</v>
      </c>
      <c r="J11" s="40">
        <f>+Table1[[#This Row],[2015]]</f>
        <v>16.981159137103045</v>
      </c>
      <c r="K11" s="40">
        <f>+Table1[[#This Row],[2016]]</f>
        <v>16.792507081554078</v>
      </c>
      <c r="L11" s="40">
        <f>+Table1[[#This Row],[2017]]</f>
        <v>16.972636101478187</v>
      </c>
      <c r="M11" s="40">
        <f>+Table1[[#This Row],[2018]]</f>
        <v>17.799636651238529</v>
      </c>
      <c r="N11" s="40">
        <f>+Table1[[#This Row],[2019]]</f>
        <v>17.899999999999999</v>
      </c>
      <c r="O11" s="77">
        <f>+Table1[[#This Row],[2020]]</f>
        <v>17.5</v>
      </c>
      <c r="P11" s="78">
        <f>+Table1[[#This Row],[2021p]]</f>
        <v>17.589526210563701</v>
      </c>
      <c r="AF11" s="7"/>
      <c r="AG11" s="7"/>
      <c r="AH11" s="7"/>
      <c r="AI11" s="7"/>
      <c r="AJ11" s="7"/>
      <c r="AK11" s="7"/>
      <c r="AL11" s="7"/>
      <c r="AM11" s="7"/>
      <c r="AN11" s="7"/>
    </row>
    <row r="12" spans="1:40" x14ac:dyDescent="0.25">
      <c r="C12" s="73">
        <v>8</v>
      </c>
      <c r="D12" s="26" t="s">
        <v>129</v>
      </c>
      <c r="E12" s="125" t="s">
        <v>201</v>
      </c>
      <c r="F12" s="75" t="s">
        <v>127</v>
      </c>
      <c r="G12" s="76" t="s">
        <v>56</v>
      </c>
      <c r="H12" s="40">
        <f>+Table1[[#This Row],[2013]]</f>
        <v>24.420379813233652</v>
      </c>
      <c r="I12" s="40">
        <f>+Table1[[#This Row],[2014]]</f>
        <v>24.408037004413487</v>
      </c>
      <c r="J12" s="40">
        <f>+Table1[[#This Row],[2015]]</f>
        <v>24.05857147660009</v>
      </c>
      <c r="K12" s="40">
        <f>+Table1[[#This Row],[2016]]</f>
        <v>23.879730327934862</v>
      </c>
      <c r="L12" s="40">
        <f>+Table1[[#This Row],[2017]]</f>
        <v>23.047517563293844</v>
      </c>
      <c r="M12" s="40">
        <f>+Table1[[#This Row],[2018]]</f>
        <v>24.176109198086788</v>
      </c>
      <c r="N12" s="40">
        <f>+Table1[[#This Row],[2019]]</f>
        <v>24.1</v>
      </c>
      <c r="O12" s="77">
        <f>+Table1[[#This Row],[2020]]</f>
        <v>23.8</v>
      </c>
      <c r="P12" s="78">
        <f>+Table1[[#This Row],[2021p]]</f>
        <v>23.985466086388605</v>
      </c>
      <c r="AF12" s="7"/>
      <c r="AG12" s="7"/>
      <c r="AH12" s="7"/>
      <c r="AI12" s="7"/>
      <c r="AJ12" s="7"/>
      <c r="AK12" s="7"/>
      <c r="AL12" s="7"/>
      <c r="AM12" s="7"/>
      <c r="AN12" s="7"/>
    </row>
    <row r="13" spans="1:40" x14ac:dyDescent="0.25">
      <c r="C13" s="73">
        <v>9</v>
      </c>
      <c r="D13" s="26" t="s">
        <v>129</v>
      </c>
      <c r="E13" s="125" t="s">
        <v>201</v>
      </c>
      <c r="F13" s="75" t="s">
        <v>130</v>
      </c>
      <c r="G13" s="76" t="s">
        <v>56</v>
      </c>
      <c r="H13" s="40">
        <f>+Table1[[#This Row],[2013]]</f>
        <v>43.179935017549774</v>
      </c>
      <c r="I13" s="40">
        <f>+Table1[[#This Row],[2014]]</f>
        <v>42.296495122385828</v>
      </c>
      <c r="J13" s="40">
        <f>+Table1[[#This Row],[2015]]</f>
        <v>42.087687734660065</v>
      </c>
      <c r="K13" s="40">
        <f>+Table1[[#This Row],[2016]]</f>
        <v>42.18674483496391</v>
      </c>
      <c r="L13" s="40">
        <f>+Table1[[#This Row],[2017]]</f>
        <v>42.590631259365225</v>
      </c>
      <c r="M13" s="40">
        <f>+Table1[[#This Row],[2018]]</f>
        <v>40.17470552697322</v>
      </c>
      <c r="N13" s="40">
        <f>+Table1[[#This Row],[2019]]</f>
        <v>39.9</v>
      </c>
      <c r="O13" s="77">
        <f>+Table1[[#This Row],[2020]]</f>
        <v>39.5</v>
      </c>
      <c r="P13" s="78">
        <f>+Table1[[#This Row],[2021p]]</f>
        <v>39.054941164602276</v>
      </c>
      <c r="AF13" s="7"/>
      <c r="AG13" s="7"/>
      <c r="AH13" s="7"/>
      <c r="AI13" s="7"/>
      <c r="AJ13" s="7"/>
      <c r="AK13" s="7"/>
      <c r="AL13" s="7"/>
      <c r="AM13" s="7"/>
      <c r="AN13" s="7"/>
    </row>
    <row r="14" spans="1:40" ht="24" x14ac:dyDescent="0.25">
      <c r="C14" s="73">
        <v>10</v>
      </c>
      <c r="D14" s="26" t="s">
        <v>123</v>
      </c>
      <c r="E14" s="125" t="s">
        <v>202</v>
      </c>
      <c r="F14" s="75" t="s">
        <v>123</v>
      </c>
      <c r="G14" s="76" t="s">
        <v>56</v>
      </c>
      <c r="H14" s="40">
        <f>+Table1[[#This Row],[2013]]</f>
        <v>39.700000000000003</v>
      </c>
      <c r="I14" s="40">
        <f>+Table1[[#This Row],[2014]]</f>
        <v>32.799999999999997</v>
      </c>
      <c r="J14" s="40">
        <f>+Table1[[#This Row],[2015]]</f>
        <v>36.6</v>
      </c>
      <c r="K14" s="40">
        <f>+Table1[[#This Row],[2016]]</f>
        <v>35.6</v>
      </c>
      <c r="L14" s="40">
        <f>+Table1[[#This Row],[2017]]</f>
        <v>34</v>
      </c>
      <c r="M14" s="40">
        <f>+Table1[[#This Row],[2018]]</f>
        <v>35.299999999999997</v>
      </c>
      <c r="N14" s="40">
        <f>+Table1[[#This Row],[2019]]</f>
        <v>33.1</v>
      </c>
      <c r="O14" s="77">
        <f>+Table1[[#This Row],[2020]]</f>
        <v>28.2</v>
      </c>
      <c r="P14" s="78">
        <f>+Table1[[#This Row],[2021p]]</f>
        <v>29.5</v>
      </c>
      <c r="AF14" s="7"/>
      <c r="AG14" s="7"/>
      <c r="AH14" s="7"/>
      <c r="AI14" s="7"/>
      <c r="AJ14" s="7"/>
      <c r="AK14" s="7"/>
      <c r="AL14" s="7"/>
      <c r="AM14" s="7"/>
      <c r="AN14" s="7"/>
    </row>
    <row r="15" spans="1:40" ht="24" x14ac:dyDescent="0.25">
      <c r="C15" s="73">
        <v>11</v>
      </c>
      <c r="D15" s="26" t="s">
        <v>123</v>
      </c>
      <c r="E15" s="125" t="s">
        <v>202</v>
      </c>
      <c r="F15" s="75" t="s">
        <v>123</v>
      </c>
      <c r="G15" s="56" t="s">
        <v>83</v>
      </c>
      <c r="H15" s="37">
        <f>+Table1[[#This Row],[2013]]</f>
        <v>40.1</v>
      </c>
      <c r="I15" s="38">
        <f>+Table1[[#This Row],[2014]]</f>
        <v>34</v>
      </c>
      <c r="J15" s="37">
        <f>+Table1[[#This Row],[2015]]</f>
        <v>36.6</v>
      </c>
      <c r="K15" s="37">
        <f>+Table1[[#This Row],[2016]]</f>
        <v>37.5</v>
      </c>
      <c r="L15" s="37">
        <f>+Table1[[#This Row],[2017]]</f>
        <v>34.6</v>
      </c>
      <c r="M15" s="37">
        <f>+Table1[[#This Row],[2018]]</f>
        <v>35.299999999999997</v>
      </c>
      <c r="N15" s="37">
        <f>+Table1[[#This Row],[2019]]</f>
        <v>32.799999999999997</v>
      </c>
      <c r="O15" s="38">
        <f>+Table1[[#This Row],[2020]]</f>
        <v>28</v>
      </c>
      <c r="P15" s="52">
        <f>+Table1[[#This Row],[2021p]]</f>
        <v>29.5</v>
      </c>
      <c r="AF15" s="7"/>
      <c r="AG15" s="7"/>
      <c r="AH15" s="7"/>
      <c r="AI15" s="7"/>
      <c r="AJ15" s="7"/>
      <c r="AK15" s="7"/>
      <c r="AL15" s="7"/>
      <c r="AM15" s="7"/>
      <c r="AN15" s="7"/>
    </row>
    <row r="16" spans="1:40" ht="24" x14ac:dyDescent="0.25">
      <c r="C16" s="73">
        <v>12</v>
      </c>
      <c r="D16" s="26" t="s">
        <v>123</v>
      </c>
      <c r="E16" s="125" t="s">
        <v>202</v>
      </c>
      <c r="F16" s="75" t="s">
        <v>123</v>
      </c>
      <c r="G16" s="56" t="s">
        <v>84</v>
      </c>
      <c r="H16" s="37">
        <f>+Table1[[#This Row],[2013]]</f>
        <v>38.9</v>
      </c>
      <c r="I16" s="37">
        <f>+Table1[[#This Row],[2014]]</f>
        <v>32.200000000000003</v>
      </c>
      <c r="J16" s="37">
        <f>+Table1[[#This Row],[2015]]</f>
        <v>36.4</v>
      </c>
      <c r="K16" s="37">
        <f>+Table1[[#This Row],[2016]]</f>
        <v>34.5</v>
      </c>
      <c r="L16" s="37">
        <f>+Table1[[#This Row],[2017]]</f>
        <v>33.299999999999997</v>
      </c>
      <c r="M16" s="37">
        <f>+Table1[[#This Row],[2018]]</f>
        <v>35.299999999999997</v>
      </c>
      <c r="N16" s="37">
        <f>+Table1[[#This Row],[2019]]</f>
        <v>33.700000000000003</v>
      </c>
      <c r="O16" s="38">
        <f>+Table1[[#This Row],[2020]]</f>
        <v>29</v>
      </c>
      <c r="P16" s="52">
        <f>+Table1[[#This Row],[2021p]]</f>
        <v>29.1</v>
      </c>
      <c r="AF16" s="7"/>
      <c r="AG16" s="7"/>
      <c r="AH16" s="7"/>
      <c r="AI16" s="7"/>
      <c r="AJ16" s="7"/>
      <c r="AK16" s="7"/>
      <c r="AL16" s="7"/>
      <c r="AM16" s="7"/>
      <c r="AN16" s="7"/>
    </row>
    <row r="17" spans="3:40" x14ac:dyDescent="0.25">
      <c r="C17" s="73">
        <v>13</v>
      </c>
      <c r="D17" s="26" t="s">
        <v>145</v>
      </c>
      <c r="E17" s="125" t="s">
        <v>203</v>
      </c>
      <c r="F17" s="75" t="s">
        <v>192</v>
      </c>
      <c r="G17" s="76" t="s">
        <v>56</v>
      </c>
      <c r="H17" s="40">
        <f>+Table1[[#This Row],[2013]]</f>
        <v>8.5</v>
      </c>
      <c r="I17" s="40">
        <f>+Table1[[#This Row],[2014]]</f>
        <v>7.3</v>
      </c>
      <c r="J17" s="40">
        <f>+Table1[[#This Row],[2015]]</f>
        <v>7.5</v>
      </c>
      <c r="K17" s="40">
        <f>+Table1[[#This Row],[2016]]</f>
        <v>7.4</v>
      </c>
      <c r="L17" s="40">
        <f>+Table1[[#This Row],[2017]]</f>
        <v>7.6</v>
      </c>
      <c r="M17" s="40">
        <f>+Table1[[#This Row],[2018]]</f>
        <v>7.4</v>
      </c>
      <c r="N17" s="40">
        <f>+Table1[[#This Row],[2019]]</f>
        <v>6.7</v>
      </c>
      <c r="O17" s="77">
        <f>+Table1[[#This Row],[2020]]</f>
        <v>6</v>
      </c>
      <c r="P17" s="78">
        <f>+Table1[[#This Row],[2021p]]</f>
        <v>5.8</v>
      </c>
      <c r="AF17" s="7"/>
      <c r="AG17" s="7"/>
      <c r="AH17" s="7"/>
      <c r="AI17" s="7"/>
      <c r="AJ17" s="7"/>
      <c r="AK17" s="7"/>
      <c r="AL17" s="7"/>
      <c r="AM17" s="7"/>
      <c r="AN17" s="7"/>
    </row>
    <row r="18" spans="3:40" x14ac:dyDescent="0.25">
      <c r="C18" s="73">
        <v>14</v>
      </c>
      <c r="D18" s="26" t="s">
        <v>145</v>
      </c>
      <c r="E18" s="125" t="s">
        <v>218</v>
      </c>
      <c r="F18" s="75" t="s">
        <v>191</v>
      </c>
      <c r="G18" s="76" t="s">
        <v>56</v>
      </c>
      <c r="H18" s="40">
        <f>+Table1[[#This Row],[2013]]</f>
        <v>38.5</v>
      </c>
      <c r="I18" s="40">
        <f>+Table1[[#This Row],[2014]]</f>
        <v>36.5</v>
      </c>
      <c r="J18" s="40">
        <f>+Table1[[#This Row],[2015]]</f>
        <v>36.5</v>
      </c>
      <c r="K18" s="40">
        <f>+Table1[[#This Row],[2016]]</f>
        <v>36.5</v>
      </c>
      <c r="L18" s="40">
        <f>+Table1[[#This Row],[2017]]</f>
        <v>36.700000000000003</v>
      </c>
      <c r="M18" s="40">
        <f>+Table1[[#This Row],[2018]]</f>
        <v>34.700000000000003</v>
      </c>
      <c r="N18" s="40">
        <f>+Table1[[#This Row],[2019]]</f>
        <v>34.1</v>
      </c>
      <c r="O18" s="77">
        <f>+Table1[[#This Row],[2020]]</f>
        <v>32.9</v>
      </c>
      <c r="P18" s="78">
        <f>+Table1[[#This Row],[2021p]]</f>
        <v>32.5</v>
      </c>
      <c r="AF18" s="7"/>
      <c r="AG18" s="7"/>
      <c r="AH18" s="7"/>
      <c r="AI18" s="7"/>
      <c r="AJ18" s="7"/>
      <c r="AK18" s="7"/>
      <c r="AL18" s="7"/>
      <c r="AM18" s="7"/>
      <c r="AN18" s="7"/>
    </row>
    <row r="19" spans="3:40" x14ac:dyDescent="0.25">
      <c r="C19" s="73">
        <v>15</v>
      </c>
      <c r="D19" s="26" t="s">
        <v>128</v>
      </c>
      <c r="E19" s="125" t="s">
        <v>204</v>
      </c>
      <c r="F19" s="75" t="s">
        <v>177</v>
      </c>
      <c r="G19" s="76" t="s">
        <v>56</v>
      </c>
      <c r="H19" s="40">
        <f>+Table1[[#This Row],[2013]]</f>
        <v>16.2</v>
      </c>
      <c r="I19" s="40">
        <f>+Table1[[#This Row],[2014]]</f>
        <v>11.9</v>
      </c>
      <c r="J19" s="40">
        <f>+Table1[[#This Row],[2015]]</f>
        <v>13.5</v>
      </c>
      <c r="K19" s="40">
        <f>+Table1[[#This Row],[2016]]</f>
        <v>12.9</v>
      </c>
      <c r="L19" s="40">
        <f>+Table1[[#This Row],[2017]]</f>
        <v>11.9</v>
      </c>
      <c r="M19" s="40">
        <f>+Table1[[#This Row],[2018]]</f>
        <v>12.4</v>
      </c>
      <c r="N19" s="40">
        <f>+Table1[[#This Row],[2019]]</f>
        <v>12.2</v>
      </c>
      <c r="O19" s="77">
        <f>+Table1[[#This Row],[2020]]</f>
        <v>9.8000000000000007</v>
      </c>
      <c r="P19" s="78">
        <f>+Table1[[#This Row],[2021p]]</f>
        <v>9.6</v>
      </c>
      <c r="AF19" s="7"/>
      <c r="AG19" s="7"/>
      <c r="AH19" s="7"/>
      <c r="AI19" s="7"/>
      <c r="AJ19" s="7"/>
      <c r="AK19" s="7"/>
      <c r="AL19" s="7"/>
      <c r="AM19" s="7"/>
      <c r="AN19" s="7"/>
    </row>
    <row r="20" spans="3:40" x14ac:dyDescent="0.25">
      <c r="C20" s="73">
        <v>16</v>
      </c>
      <c r="D20" s="26" t="s">
        <v>128</v>
      </c>
      <c r="E20" s="125" t="s">
        <v>204</v>
      </c>
      <c r="F20" s="75" t="s">
        <v>178</v>
      </c>
      <c r="G20" s="76" t="s">
        <v>56</v>
      </c>
      <c r="H20" s="40">
        <f>+Table1[[#This Row],[2013]]</f>
        <v>21.9</v>
      </c>
      <c r="I20" s="40">
        <f>+Table1[[#This Row],[2014]]</f>
        <v>17.399999999999999</v>
      </c>
      <c r="J20" s="40">
        <f>+Table1[[#This Row],[2015]]</f>
        <v>19.899999999999999</v>
      </c>
      <c r="K20" s="40">
        <f>+Table1[[#This Row],[2016]]</f>
        <v>18.7</v>
      </c>
      <c r="L20" s="40">
        <f>+Table1[[#This Row],[2017]]</f>
        <v>17.2</v>
      </c>
      <c r="M20" s="40">
        <f>+Table1[[#This Row],[2018]]</f>
        <v>19</v>
      </c>
      <c r="N20" s="40">
        <f>+Table1[[#This Row],[2019]]</f>
        <v>17.8</v>
      </c>
      <c r="O20" s="77">
        <f>+Table1[[#This Row],[2020]]</f>
        <v>15.8</v>
      </c>
      <c r="P20" s="78">
        <f>+Table1[[#This Row],[2021p]]</f>
        <v>14.7</v>
      </c>
      <c r="AF20" s="7"/>
      <c r="AG20" s="7"/>
      <c r="AH20" s="7"/>
      <c r="AI20" s="7"/>
      <c r="AJ20" s="7"/>
      <c r="AK20" s="7"/>
      <c r="AL20" s="7"/>
      <c r="AM20" s="7"/>
      <c r="AN20" s="7"/>
    </row>
    <row r="21" spans="3:40" x14ac:dyDescent="0.25">
      <c r="C21" s="73">
        <v>17</v>
      </c>
      <c r="D21" s="26" t="s">
        <v>128</v>
      </c>
      <c r="E21" s="125" t="s">
        <v>204</v>
      </c>
      <c r="F21" s="75" t="s">
        <v>179</v>
      </c>
      <c r="G21" s="76" t="s">
        <v>56</v>
      </c>
      <c r="H21" s="40">
        <f>+Table1[[#This Row],[2013]]</f>
        <v>33.4</v>
      </c>
      <c r="I21" s="40">
        <f>+Table1[[#This Row],[2014]]</f>
        <v>32.5</v>
      </c>
      <c r="J21" s="40">
        <f>+Table1[[#This Row],[2015]]</f>
        <v>31.9</v>
      </c>
      <c r="K21" s="40">
        <f>+Table1[[#This Row],[2016]]</f>
        <v>31.2</v>
      </c>
      <c r="L21" s="40">
        <f>+Table1[[#This Row],[2017]]</f>
        <v>30.4</v>
      </c>
      <c r="M21" s="40">
        <f>+Table1[[#This Row],[2018]]</f>
        <v>30.6</v>
      </c>
      <c r="N21" s="40">
        <f>+Table1[[#This Row],[2019]]</f>
        <v>30.5</v>
      </c>
      <c r="O21" s="77">
        <f>+Table1[[#This Row],[2020]]</f>
        <v>29</v>
      </c>
      <c r="P21" s="78">
        <f>+Table1[[#This Row],[2021p]]</f>
        <v>27.6</v>
      </c>
      <c r="AF21" s="7"/>
      <c r="AG21" s="7"/>
      <c r="AH21" s="7"/>
      <c r="AI21" s="7"/>
      <c r="AJ21" s="7"/>
      <c r="AK21" s="7"/>
      <c r="AL21" s="7"/>
      <c r="AM21" s="7"/>
      <c r="AN21" s="7"/>
    </row>
    <row r="22" spans="3:40" x14ac:dyDescent="0.25">
      <c r="C22" s="73">
        <v>18</v>
      </c>
      <c r="D22" s="26" t="s">
        <v>165</v>
      </c>
      <c r="E22" s="125" t="s">
        <v>205</v>
      </c>
      <c r="F22" s="74" t="s">
        <v>82</v>
      </c>
      <c r="G22" s="76" t="s">
        <v>56</v>
      </c>
      <c r="H22" s="40">
        <f>+Table1[[#This Row],[2013]]</f>
        <v>25.2</v>
      </c>
      <c r="I22" s="40">
        <f>+Table1[[#This Row],[2014]]</f>
        <v>24.1</v>
      </c>
      <c r="J22" s="40">
        <f>+Table1[[#This Row],[2015]]</f>
        <v>24.4</v>
      </c>
      <c r="K22" s="40">
        <f>+Table1[[#This Row],[2016]]</f>
        <v>24</v>
      </c>
      <c r="L22" s="40">
        <f>+Table1[[#This Row],[2017]]</f>
        <v>23.6</v>
      </c>
      <c r="M22" s="40">
        <f>+Table1[[#This Row],[2018]]</f>
        <v>23.8</v>
      </c>
      <c r="N22" s="40">
        <f>+Table1[[#This Row],[2019]]</f>
        <v>24.5</v>
      </c>
      <c r="O22" s="77">
        <f>+Table1[[#This Row],[2020]]</f>
        <v>22.6</v>
      </c>
      <c r="P22" s="78">
        <f>+Table1[[#This Row],[2021p]]</f>
        <v>21.2</v>
      </c>
      <c r="AF22" s="7"/>
      <c r="AG22" s="7"/>
      <c r="AH22" s="7"/>
      <c r="AI22" s="7"/>
      <c r="AJ22" s="7"/>
      <c r="AK22" s="7"/>
      <c r="AL22" s="7"/>
      <c r="AM22" s="7"/>
      <c r="AN22" s="7"/>
    </row>
    <row r="23" spans="3:40" x14ac:dyDescent="0.25">
      <c r="C23" s="73">
        <v>19</v>
      </c>
      <c r="D23" s="26" t="s">
        <v>165</v>
      </c>
      <c r="E23" s="125" t="s">
        <v>205</v>
      </c>
      <c r="F23" s="74" t="s">
        <v>82</v>
      </c>
      <c r="G23" s="56" t="s">
        <v>83</v>
      </c>
      <c r="H23" s="37">
        <f>+Table1[[#This Row],[2013]]</f>
        <v>24.9</v>
      </c>
      <c r="I23" s="37">
        <f>+Table1[[#This Row],[2014]]</f>
        <v>24.2</v>
      </c>
      <c r="J23" s="37">
        <f>+Table1[[#This Row],[2015]]</f>
        <v>24.4</v>
      </c>
      <c r="K23" s="37">
        <f>+Table1[[#This Row],[2016]]</f>
        <v>24.5</v>
      </c>
      <c r="L23" s="37">
        <f>+Table1[[#This Row],[2017]]</f>
        <v>24.2</v>
      </c>
      <c r="M23" s="37">
        <f>+Table1[[#This Row],[2018]]</f>
        <v>24.1</v>
      </c>
      <c r="N23" s="37">
        <f>+Table1[[#This Row],[2019]]</f>
        <v>24.9</v>
      </c>
      <c r="O23" s="38">
        <f>+Table1[[#This Row],[2020]]</f>
        <v>23</v>
      </c>
      <c r="P23" s="52">
        <f>+Table1[[#This Row],[2021p]]</f>
        <v>21.1</v>
      </c>
      <c r="AF23" s="7"/>
      <c r="AG23" s="7"/>
      <c r="AH23" s="7"/>
      <c r="AI23" s="7"/>
      <c r="AJ23" s="7"/>
      <c r="AK23" s="7"/>
      <c r="AL23" s="7"/>
      <c r="AM23" s="7"/>
      <c r="AN23" s="7"/>
    </row>
    <row r="24" spans="3:40" x14ac:dyDescent="0.25">
      <c r="C24" s="73">
        <v>20</v>
      </c>
      <c r="D24" s="26" t="s">
        <v>165</v>
      </c>
      <c r="E24" s="125" t="s">
        <v>205</v>
      </c>
      <c r="F24" s="74" t="s">
        <v>82</v>
      </c>
      <c r="G24" s="56" t="s">
        <v>84</v>
      </c>
      <c r="H24" s="37">
        <f>+Table1[[#This Row],[2013]]</f>
        <v>25.4</v>
      </c>
      <c r="I24" s="37">
        <f>+Table1[[#This Row],[2014]]</f>
        <v>23.9</v>
      </c>
      <c r="J24" s="37">
        <f>+Table1[[#This Row],[2015]]</f>
        <v>24.5</v>
      </c>
      <c r="K24" s="37">
        <f>+Table1[[#This Row],[2016]]</f>
        <v>23.6</v>
      </c>
      <c r="L24" s="38">
        <f>+Table1[[#This Row],[2017]]</f>
        <v>23</v>
      </c>
      <c r="M24" s="37">
        <f>+Table1[[#This Row],[2018]]</f>
        <v>23.5</v>
      </c>
      <c r="N24" s="38">
        <f>+Table1[[#This Row],[2019]]</f>
        <v>24</v>
      </c>
      <c r="O24" s="38">
        <f>+Table1[[#This Row],[2020]]</f>
        <v>22.2</v>
      </c>
      <c r="P24" s="52">
        <f>+Table1[[#This Row],[2021p]]</f>
        <v>21.3</v>
      </c>
      <c r="AF24" s="7"/>
      <c r="AG24" s="7"/>
      <c r="AH24" s="7"/>
      <c r="AI24" s="7"/>
      <c r="AJ24" s="7"/>
      <c r="AK24" s="7"/>
      <c r="AL24" s="7"/>
      <c r="AM24" s="7"/>
      <c r="AN24" s="7"/>
    </row>
    <row r="25" spans="3:40" ht="24.75" x14ac:dyDescent="0.25">
      <c r="C25" s="73">
        <v>21</v>
      </c>
      <c r="D25" s="26" t="s">
        <v>114</v>
      </c>
      <c r="E25" s="125" t="s">
        <v>208</v>
      </c>
      <c r="F25" s="79" t="s">
        <v>114</v>
      </c>
      <c r="G25" s="76" t="s">
        <v>56</v>
      </c>
      <c r="H25" s="40">
        <f>+Table1[[#This Row],[2013]]</f>
        <v>28.9</v>
      </c>
      <c r="I25" s="40">
        <f>+Table1[[#This Row],[2014]]</f>
        <v>31.1</v>
      </c>
      <c r="J25" s="40">
        <f>+Table1[[#This Row],[2015]]</f>
        <v>29.4</v>
      </c>
      <c r="K25" s="40">
        <f>+Table1[[#This Row],[2016]]</f>
        <v>29</v>
      </c>
      <c r="L25" s="40">
        <f>+Table1[[#This Row],[2017]]</f>
        <v>31.4</v>
      </c>
      <c r="M25" s="40">
        <f>+Table1[[#This Row],[2018]]</f>
        <v>31.2</v>
      </c>
      <c r="N25" s="40">
        <f>+Table1[[#This Row],[2019]]</f>
        <v>29.5</v>
      </c>
      <c r="O25" s="77">
        <f>+Table1[[#This Row],[2020]]</f>
        <v>27.8</v>
      </c>
      <c r="P25" s="78">
        <f>+Table1[[#This Row],[2021p]]</f>
        <v>27.2</v>
      </c>
      <c r="AF25" s="7"/>
      <c r="AG25" s="7"/>
      <c r="AH25" s="7"/>
      <c r="AI25" s="7"/>
      <c r="AJ25" s="7"/>
      <c r="AK25" s="7"/>
      <c r="AL25" s="7"/>
      <c r="AM25" s="7"/>
      <c r="AN25" s="7"/>
    </row>
    <row r="26" spans="3:40" x14ac:dyDescent="0.25">
      <c r="C26" s="73">
        <v>22</v>
      </c>
      <c r="D26" s="26" t="s">
        <v>113</v>
      </c>
      <c r="E26" s="125" t="s">
        <v>207</v>
      </c>
      <c r="F26" s="75" t="s">
        <v>113</v>
      </c>
      <c r="G26" s="76" t="s">
        <v>56</v>
      </c>
      <c r="H26" s="40">
        <f>+Table1[[#This Row],[2013]]</f>
        <v>46.1</v>
      </c>
      <c r="I26" s="40">
        <f>+Table1[[#This Row],[2014]]</f>
        <v>46.5</v>
      </c>
      <c r="J26" s="40">
        <f>+Table1[[#This Row],[2015]]</f>
        <v>45.2</v>
      </c>
      <c r="K26" s="40">
        <f>+Table1[[#This Row],[2016]]</f>
        <v>44.3</v>
      </c>
      <c r="L26" s="40">
        <f>+Table1[[#This Row],[2017]]</f>
        <v>46.7</v>
      </c>
      <c r="M26" s="40">
        <f>+Table1[[#This Row],[2018]]</f>
        <v>45</v>
      </c>
      <c r="N26" s="40">
        <f>+Table1[[#This Row],[2019]]</f>
        <v>42.9</v>
      </c>
      <c r="O26" s="77">
        <f>+Table1[[#This Row],[2020]]</f>
        <v>41.4</v>
      </c>
      <c r="P26" s="78">
        <f>+Table1[[#This Row],[2021p]]</f>
        <v>42.4</v>
      </c>
      <c r="AF26" s="7"/>
      <c r="AG26" s="7"/>
      <c r="AH26" s="7"/>
      <c r="AI26" s="7"/>
      <c r="AJ26" s="7"/>
      <c r="AK26" s="7"/>
      <c r="AL26" s="7"/>
      <c r="AM26" s="7"/>
      <c r="AN26" s="7"/>
    </row>
    <row r="27" spans="3:40" x14ac:dyDescent="0.25">
      <c r="C27" s="73">
        <v>23</v>
      </c>
      <c r="D27" s="26" t="s">
        <v>90</v>
      </c>
      <c r="E27" s="125" t="s">
        <v>206</v>
      </c>
      <c r="F27" s="83" t="s">
        <v>91</v>
      </c>
      <c r="G27" s="57" t="s">
        <v>56</v>
      </c>
      <c r="H27" s="44">
        <f>+Table1[[#This Row],[2013]]</f>
        <v>15.1</v>
      </c>
      <c r="I27" s="44">
        <f>+Table1[[#This Row],[2014]]</f>
        <v>13.2</v>
      </c>
      <c r="J27" s="44">
        <f>+Table1[[#This Row],[2015]]</f>
        <v>15.9</v>
      </c>
      <c r="K27" s="44">
        <f>+Table1[[#This Row],[2016]]</f>
        <v>16.600000000000001</v>
      </c>
      <c r="L27" s="44">
        <f>+Table1[[#This Row],[2017]]</f>
        <v>15.9</v>
      </c>
      <c r="M27" s="44">
        <f>+Table1[[#This Row],[2018]]</f>
        <v>15.2</v>
      </c>
      <c r="N27" s="44">
        <f>+Table1[[#This Row],[2019]]</f>
        <v>13.9</v>
      </c>
      <c r="O27" s="81">
        <f>+Table1[[#This Row],[2020]]</f>
        <v>14.3</v>
      </c>
      <c r="P27" s="78">
        <f>+Table1[[#This Row],[2021p]]</f>
        <v>12.7</v>
      </c>
      <c r="AF27" s="7"/>
      <c r="AG27" s="7"/>
      <c r="AH27" s="7"/>
      <c r="AI27" s="7"/>
      <c r="AJ27" s="7"/>
      <c r="AK27" s="7"/>
      <c r="AL27" s="7"/>
      <c r="AM27" s="7"/>
      <c r="AN27" s="7"/>
    </row>
    <row r="28" spans="3:40" x14ac:dyDescent="0.25">
      <c r="C28" s="73">
        <v>24</v>
      </c>
      <c r="D28" s="26" t="s">
        <v>90</v>
      </c>
      <c r="E28" s="125" t="s">
        <v>206</v>
      </c>
      <c r="F28" s="83" t="s">
        <v>92</v>
      </c>
      <c r="G28" s="57" t="s">
        <v>56</v>
      </c>
      <c r="H28" s="44">
        <f>+Table1[[#This Row],[2013]]</f>
        <v>14.6</v>
      </c>
      <c r="I28" s="44">
        <f>+Table1[[#This Row],[2014]]</f>
        <v>16.600000000000001</v>
      </c>
      <c r="J28" s="44">
        <f>+Table1[[#This Row],[2015]]</f>
        <v>20.399999999999999</v>
      </c>
      <c r="K28" s="44">
        <f>+Table1[[#This Row],[2016]]</f>
        <v>17</v>
      </c>
      <c r="L28" s="44">
        <f>+Table1[[#This Row],[2017]]</f>
        <v>20.100000000000001</v>
      </c>
      <c r="M28" s="44">
        <f>+Table1[[#This Row],[2018]]</f>
        <v>19.3</v>
      </c>
      <c r="N28" s="44">
        <f>+Table1[[#This Row],[2019]]</f>
        <v>18.899999999999999</v>
      </c>
      <c r="O28" s="81">
        <f>+Table1[[#This Row],[2020]]</f>
        <v>17.399999999999999</v>
      </c>
      <c r="P28" s="78">
        <f>+Table1[[#This Row],[2021p]]</f>
        <v>14.9</v>
      </c>
      <c r="AF28" s="7"/>
      <c r="AG28" s="7"/>
      <c r="AH28" s="7"/>
      <c r="AI28" s="7"/>
      <c r="AJ28" s="7"/>
      <c r="AK28" s="7"/>
      <c r="AL28" s="7"/>
      <c r="AM28" s="7"/>
      <c r="AN28" s="7"/>
    </row>
    <row r="29" spans="3:40" x14ac:dyDescent="0.25">
      <c r="C29" s="73">
        <v>25</v>
      </c>
      <c r="D29" s="26" t="s">
        <v>90</v>
      </c>
      <c r="E29" s="125" t="s">
        <v>206</v>
      </c>
      <c r="F29" s="82" t="s">
        <v>93</v>
      </c>
      <c r="G29" s="57" t="s">
        <v>56</v>
      </c>
      <c r="H29" s="44">
        <f>+Table1[[#This Row],[2013]]</f>
        <v>15.3</v>
      </c>
      <c r="I29" s="44">
        <f>+Table1[[#This Row],[2014]]</f>
        <v>16.3</v>
      </c>
      <c r="J29" s="44">
        <f>+Table1[[#This Row],[2015]]</f>
        <v>20.399999999999999</v>
      </c>
      <c r="K29" s="44">
        <f>+Table1[[#This Row],[2016]]</f>
        <v>16.7</v>
      </c>
      <c r="L29" s="44">
        <f>+Table1[[#This Row],[2017]]</f>
        <v>20</v>
      </c>
      <c r="M29" s="44">
        <f>+Table1[[#This Row],[2018]]</f>
        <v>22.9</v>
      </c>
      <c r="N29" s="44">
        <f>+Table1[[#This Row],[2019]]</f>
        <v>20.6</v>
      </c>
      <c r="O29" s="81">
        <f>+Table1[[#This Row],[2020]]</f>
        <v>17.899999999999999</v>
      </c>
      <c r="P29" s="78">
        <f>+Table1[[#This Row],[2021p]]</f>
        <v>14.7</v>
      </c>
      <c r="AF29" s="7"/>
      <c r="AG29" s="7"/>
      <c r="AH29" s="7"/>
      <c r="AI29" s="7"/>
      <c r="AJ29" s="7"/>
      <c r="AK29" s="7"/>
      <c r="AL29" s="7"/>
      <c r="AM29" s="7"/>
      <c r="AN29" s="7"/>
    </row>
    <row r="30" spans="3:40" x14ac:dyDescent="0.25">
      <c r="C30" s="73">
        <v>26</v>
      </c>
      <c r="D30" s="26" t="s">
        <v>90</v>
      </c>
      <c r="E30" s="125" t="s">
        <v>206</v>
      </c>
      <c r="F30" s="82" t="s">
        <v>94</v>
      </c>
      <c r="G30" s="57" t="s">
        <v>56</v>
      </c>
      <c r="H30" s="44">
        <f>+Table1[[#This Row],[2013]]</f>
        <v>14.1</v>
      </c>
      <c r="I30" s="44">
        <f>+Table1[[#This Row],[2014]]</f>
        <v>16.8</v>
      </c>
      <c r="J30" s="44">
        <f>+Table1[[#This Row],[2015]]</f>
        <v>20.399999999999999</v>
      </c>
      <c r="K30" s="44">
        <f>+Table1[[#This Row],[2016]]</f>
        <v>17.2</v>
      </c>
      <c r="L30" s="44">
        <f>+Table1[[#This Row],[2017]]</f>
        <v>20.3</v>
      </c>
      <c r="M30" s="44">
        <f>+Table1[[#This Row],[2018]]</f>
        <v>17</v>
      </c>
      <c r="N30" s="44">
        <f>+Table1[[#This Row],[2019]]</f>
        <v>17.899999999999999</v>
      </c>
      <c r="O30" s="81">
        <f>+Table1[[#This Row],[2020]]</f>
        <v>17</v>
      </c>
      <c r="P30" s="78">
        <f>+Table1[[#This Row],[2021p]]</f>
        <v>15.1</v>
      </c>
      <c r="AF30" s="7"/>
      <c r="AG30" s="7"/>
      <c r="AH30" s="7"/>
      <c r="AI30" s="7"/>
      <c r="AJ30" s="7"/>
      <c r="AK30" s="7"/>
      <c r="AL30" s="7"/>
      <c r="AM30" s="7"/>
      <c r="AN30" s="7"/>
    </row>
    <row r="31" spans="3:40" x14ac:dyDescent="0.25">
      <c r="C31" s="73">
        <v>27</v>
      </c>
      <c r="D31" s="26" t="s">
        <v>90</v>
      </c>
      <c r="E31" s="125" t="s">
        <v>206</v>
      </c>
      <c r="F31" s="82" t="s">
        <v>95</v>
      </c>
      <c r="G31" s="57" t="s">
        <v>56</v>
      </c>
      <c r="H31" s="44">
        <f>+Table1[[#This Row],[2013]]</f>
        <v>15.7</v>
      </c>
      <c r="I31" s="44">
        <f>+Table1[[#This Row],[2014]]</f>
        <v>17.600000000000001</v>
      </c>
      <c r="J31" s="44">
        <f>+Table1[[#This Row],[2015]]</f>
        <v>21.9</v>
      </c>
      <c r="K31" s="44">
        <f>+Table1[[#This Row],[2016]]</f>
        <v>19.600000000000001</v>
      </c>
      <c r="L31" s="44">
        <f>+Table1[[#This Row],[2017]]</f>
        <v>23.7</v>
      </c>
      <c r="M31" s="44">
        <f>+Table1[[#This Row],[2018]]</f>
        <v>22.4</v>
      </c>
      <c r="N31" s="44">
        <f>+Table1[[#This Row],[2019]]</f>
        <v>21.8</v>
      </c>
      <c r="O31" s="81">
        <f>+Table1[[#This Row],[2020]]</f>
        <v>17.100000000000001</v>
      </c>
      <c r="P31" s="78">
        <f>+Table1[[#This Row],[2021p]]</f>
        <v>17.899999999999999</v>
      </c>
      <c r="Q31" s="7"/>
      <c r="R31" s="20"/>
      <c r="AF31" s="7"/>
      <c r="AG31" s="7"/>
      <c r="AH31" s="7"/>
      <c r="AI31" s="7"/>
      <c r="AJ31" s="7"/>
      <c r="AK31" s="7"/>
      <c r="AL31" s="7"/>
      <c r="AM31" s="7"/>
      <c r="AN31" s="7"/>
    </row>
    <row r="32" spans="3:40" x14ac:dyDescent="0.25">
      <c r="C32" s="73">
        <v>28</v>
      </c>
      <c r="D32" s="26" t="s">
        <v>90</v>
      </c>
      <c r="E32" s="125" t="s">
        <v>206</v>
      </c>
      <c r="F32" s="82" t="s">
        <v>96</v>
      </c>
      <c r="G32" s="57" t="s">
        <v>56</v>
      </c>
      <c r="H32" s="44">
        <f>+Table1[[#This Row],[2013]]</f>
        <v>13.2</v>
      </c>
      <c r="I32" s="44">
        <f>+Table1[[#This Row],[2014]]</f>
        <v>15.6</v>
      </c>
      <c r="J32" s="44">
        <f>+Table1[[#This Row],[2015]]</f>
        <v>18.8</v>
      </c>
      <c r="K32" s="44">
        <f>+Table1[[#This Row],[2016]]</f>
        <v>14.8</v>
      </c>
      <c r="L32" s="44">
        <f>+Table1[[#This Row],[2017]]</f>
        <v>17</v>
      </c>
      <c r="M32" s="44">
        <f>+Table1[[#This Row],[2018]]</f>
        <v>16.399999999999999</v>
      </c>
      <c r="N32" s="44">
        <f>+Table1[[#This Row],[2019]]</f>
        <v>16.5</v>
      </c>
      <c r="O32" s="81">
        <f>+Table1[[#This Row],[2020]]</f>
        <v>17.600000000000001</v>
      </c>
      <c r="P32" s="78">
        <f>+Table1[[#This Row],[2021p]]</f>
        <v>12.3</v>
      </c>
      <c r="AF32" s="7"/>
      <c r="AG32" s="7"/>
      <c r="AH32" s="7"/>
      <c r="AI32" s="7"/>
      <c r="AJ32" s="7"/>
      <c r="AK32" s="7"/>
      <c r="AL32" s="7"/>
      <c r="AM32" s="7"/>
      <c r="AN32" s="7"/>
    </row>
    <row r="33" spans="3:40" x14ac:dyDescent="0.25">
      <c r="C33" s="73">
        <v>29</v>
      </c>
      <c r="D33" s="26" t="s">
        <v>90</v>
      </c>
      <c r="E33" s="125" t="s">
        <v>206</v>
      </c>
      <c r="F33" s="83" t="s">
        <v>97</v>
      </c>
      <c r="G33" s="57" t="s">
        <v>56</v>
      </c>
      <c r="H33" s="44">
        <f>+Table1[[#This Row],[2013]]</f>
        <v>13.6</v>
      </c>
      <c r="I33" s="44">
        <f>+Table1[[#This Row],[2014]]</f>
        <v>11.3</v>
      </c>
      <c r="J33" s="44">
        <f>+Table1[[#This Row],[2015]]</f>
        <v>13.2</v>
      </c>
      <c r="K33" s="44">
        <f>+Table1[[#This Row],[2016]]</f>
        <v>14.8</v>
      </c>
      <c r="L33" s="44">
        <f>+Table1[[#This Row],[2017]]</f>
        <v>14.1</v>
      </c>
      <c r="M33" s="44">
        <f>+Table1[[#This Row],[2018]]</f>
        <v>14.9</v>
      </c>
      <c r="N33" s="44">
        <f>+Table1[[#This Row],[2019]]</f>
        <v>14.4</v>
      </c>
      <c r="O33" s="81">
        <f>+Table1[[#This Row],[2020]]</f>
        <v>15.1</v>
      </c>
      <c r="P33" s="78">
        <f>+Table1[[#This Row],[2021p]]</f>
        <v>15.4</v>
      </c>
      <c r="AF33" s="7"/>
      <c r="AG33" s="7"/>
      <c r="AH33" s="7"/>
      <c r="AI33" s="7"/>
      <c r="AJ33" s="7"/>
      <c r="AK33" s="7"/>
      <c r="AL33" s="7"/>
      <c r="AM33" s="7"/>
      <c r="AN33" s="7"/>
    </row>
    <row r="34" spans="3:40" x14ac:dyDescent="0.25">
      <c r="C34" s="73">
        <v>30</v>
      </c>
      <c r="D34" s="26" t="s">
        <v>90</v>
      </c>
      <c r="E34" s="125" t="s">
        <v>206</v>
      </c>
      <c r="F34" s="82" t="s">
        <v>98</v>
      </c>
      <c r="G34" s="57" t="s">
        <v>56</v>
      </c>
      <c r="H34" s="44">
        <f>+Table1[[#This Row],[2013]]</f>
        <v>19.8</v>
      </c>
      <c r="I34" s="44">
        <f>+Table1[[#This Row],[2014]]</f>
        <v>13.2</v>
      </c>
      <c r="J34" s="44">
        <f>+Table1[[#This Row],[2015]]</f>
        <v>16.399999999999999</v>
      </c>
      <c r="K34" s="44">
        <f>+Table1[[#This Row],[2016]]</f>
        <v>13.7</v>
      </c>
      <c r="L34" s="44">
        <f>+Table1[[#This Row],[2017]]</f>
        <v>13</v>
      </c>
      <c r="M34" s="44">
        <f>+Table1[[#This Row],[2018]]</f>
        <v>15.1</v>
      </c>
      <c r="N34" s="44">
        <f>+Table1[[#This Row],[2019]]</f>
        <v>14.9</v>
      </c>
      <c r="O34" s="81">
        <f>+Table1[[#This Row],[2020]]</f>
        <v>15</v>
      </c>
      <c r="P34" s="78">
        <f>+Table1[[#This Row],[2021p]]</f>
        <v>17.100000000000001</v>
      </c>
      <c r="AF34" s="7"/>
      <c r="AG34" s="7"/>
      <c r="AH34" s="7"/>
      <c r="AI34" s="7"/>
      <c r="AJ34" s="7"/>
      <c r="AK34" s="7"/>
      <c r="AL34" s="7"/>
      <c r="AM34" s="7"/>
      <c r="AN34" s="7"/>
    </row>
    <row r="35" spans="3:40" s="7" customFormat="1" ht="24" x14ac:dyDescent="0.25">
      <c r="C35" s="73">
        <v>31</v>
      </c>
      <c r="D35" s="26" t="s">
        <v>90</v>
      </c>
      <c r="E35" s="125" t="s">
        <v>206</v>
      </c>
      <c r="F35" s="82" t="s">
        <v>99</v>
      </c>
      <c r="G35" s="57" t="s">
        <v>56</v>
      </c>
      <c r="H35" s="44">
        <f>+Table1[[#This Row],[2013]]</f>
        <v>7.8</v>
      </c>
      <c r="I35" s="44">
        <f>+Table1[[#This Row],[2014]]</f>
        <v>9.6</v>
      </c>
      <c r="J35" s="44">
        <f>+Table1[[#This Row],[2015]]</f>
        <v>10.8</v>
      </c>
      <c r="K35" s="44">
        <f>+Table1[[#This Row],[2016]]</f>
        <v>15.7</v>
      </c>
      <c r="L35" s="44">
        <f>+Table1[[#This Row],[2017]]</f>
        <v>14.9</v>
      </c>
      <c r="M35" s="44">
        <f>+Table1[[#This Row],[2018]]</f>
        <v>14.8</v>
      </c>
      <c r="N35" s="44">
        <f>+Table1[[#This Row],[2019]]</f>
        <v>14</v>
      </c>
      <c r="O35" s="81">
        <f>+Table1[[#This Row],[2020]]</f>
        <v>15.2</v>
      </c>
      <c r="P35" s="78">
        <f>+Table1[[#This Row],[2021p]]</f>
        <v>13.9</v>
      </c>
      <c r="Q35"/>
      <c r="R35" s="5"/>
      <c r="S35" s="20"/>
      <c r="T35" s="20"/>
    </row>
    <row r="36" spans="3:40" x14ac:dyDescent="0.25">
      <c r="C36" s="73">
        <v>32</v>
      </c>
      <c r="D36" s="26" t="s">
        <v>90</v>
      </c>
      <c r="E36" s="125" t="s">
        <v>206</v>
      </c>
      <c r="F36" s="82" t="s">
        <v>193</v>
      </c>
      <c r="G36" s="57" t="s">
        <v>56</v>
      </c>
      <c r="H36" s="44">
        <f>+Table1[[#This Row],[2013]]</f>
        <v>16.3</v>
      </c>
      <c r="I36" s="44">
        <f>+Table1[[#This Row],[2014]]</f>
        <v>13.4</v>
      </c>
      <c r="J36" s="44">
        <f>+Table1[[#This Row],[2015]]</f>
        <v>16.3</v>
      </c>
      <c r="K36" s="44">
        <f>+Table1[[#This Row],[2016]]</f>
        <v>17.600000000000001</v>
      </c>
      <c r="L36" s="44">
        <f>+Table1[[#This Row],[2017]]</f>
        <v>15</v>
      </c>
      <c r="M36" s="44">
        <f>+Table1[[#This Row],[2018]]</f>
        <v>14</v>
      </c>
      <c r="N36" s="44">
        <f>+Table1[[#This Row],[2019]]</f>
        <v>12.1</v>
      </c>
      <c r="O36" s="81">
        <f>+Table1[[#This Row],[2020]]</f>
        <v>13</v>
      </c>
      <c r="P36" s="78">
        <f>+Table1[[#This Row],[2021p]]</f>
        <v>10.3</v>
      </c>
      <c r="AF36" s="7"/>
      <c r="AG36" s="7"/>
      <c r="AH36" s="7"/>
      <c r="AI36" s="7"/>
      <c r="AJ36" s="7"/>
      <c r="AK36" s="7"/>
      <c r="AL36" s="7"/>
      <c r="AM36" s="7"/>
      <c r="AN36" s="7"/>
    </row>
    <row r="37" spans="3:40" x14ac:dyDescent="0.25">
      <c r="C37" s="73">
        <v>33</v>
      </c>
      <c r="D37" s="26" t="s">
        <v>90</v>
      </c>
      <c r="E37" s="125" t="s">
        <v>206</v>
      </c>
      <c r="F37" s="83" t="s">
        <v>100</v>
      </c>
      <c r="G37" s="57" t="s">
        <v>56</v>
      </c>
      <c r="H37" s="44">
        <f>+Table1[[#This Row],[2013]]</f>
        <v>30.1</v>
      </c>
      <c r="I37" s="44">
        <f>+Table1[[#This Row],[2014]]</f>
        <v>29.2</v>
      </c>
      <c r="J37" s="44">
        <f>+Table1[[#This Row],[2015]]</f>
        <v>28.9</v>
      </c>
      <c r="K37" s="44">
        <f>+Table1[[#This Row],[2016]]</f>
        <v>28</v>
      </c>
      <c r="L37" s="44">
        <f>+Table1[[#This Row],[2017]]</f>
        <v>27.9</v>
      </c>
      <c r="M37" s="44">
        <f>+Table1[[#This Row],[2018]]</f>
        <v>27.9</v>
      </c>
      <c r="N37" s="44">
        <f>+Table1[[#This Row],[2019]]</f>
        <v>29.6</v>
      </c>
      <c r="O37" s="81">
        <f>+Table1[[#This Row],[2020]]</f>
        <v>26.9</v>
      </c>
      <c r="P37" s="78">
        <f>+Table1[[#This Row],[2021p]]</f>
        <v>25.5</v>
      </c>
      <c r="AF37" s="7"/>
      <c r="AG37" s="7"/>
      <c r="AH37" s="7"/>
      <c r="AI37" s="7"/>
      <c r="AJ37" s="7"/>
      <c r="AK37" s="7"/>
      <c r="AL37" s="7"/>
      <c r="AM37" s="7"/>
      <c r="AN37" s="7"/>
    </row>
    <row r="38" spans="3:40" x14ac:dyDescent="0.25">
      <c r="C38" s="73">
        <v>34</v>
      </c>
      <c r="D38" s="26" t="s">
        <v>90</v>
      </c>
      <c r="E38" s="125" t="s">
        <v>206</v>
      </c>
      <c r="F38" s="82" t="s">
        <v>101</v>
      </c>
      <c r="G38" s="57" t="s">
        <v>56</v>
      </c>
      <c r="H38" s="44">
        <f>+Table1[[#This Row],[2013]]</f>
        <v>32.6</v>
      </c>
      <c r="I38" s="44">
        <f>+Table1[[#This Row],[2014]]</f>
        <v>24.1</v>
      </c>
      <c r="J38" s="44">
        <f>+Table1[[#This Row],[2015]]</f>
        <v>27.4</v>
      </c>
      <c r="K38" s="44">
        <f>+Table1[[#This Row],[2016]]</f>
        <v>25.8</v>
      </c>
      <c r="L38" s="44">
        <f>+Table1[[#This Row],[2017]]</f>
        <v>27.6</v>
      </c>
      <c r="M38" s="44">
        <f>+Table1[[#This Row],[2018]]</f>
        <v>30.4</v>
      </c>
      <c r="N38" s="44">
        <f>+Table1[[#This Row],[2019]]</f>
        <v>35.4</v>
      </c>
      <c r="O38" s="81">
        <f>+Table1[[#This Row],[2020]]</f>
        <v>36.6</v>
      </c>
      <c r="P38" s="78">
        <f>+Table1[[#This Row],[2021p]]</f>
        <v>47.4</v>
      </c>
      <c r="AF38" s="7"/>
      <c r="AG38" s="7"/>
      <c r="AH38" s="7"/>
      <c r="AI38" s="7"/>
      <c r="AJ38" s="7"/>
      <c r="AK38" s="7"/>
      <c r="AL38" s="7"/>
      <c r="AM38" s="7"/>
      <c r="AN38" s="7"/>
    </row>
    <row r="39" spans="3:40" x14ac:dyDescent="0.25">
      <c r="C39" s="73">
        <v>35</v>
      </c>
      <c r="D39" s="26" t="s">
        <v>90</v>
      </c>
      <c r="E39" s="125" t="s">
        <v>206</v>
      </c>
      <c r="F39" s="82" t="s">
        <v>102</v>
      </c>
      <c r="G39" s="57" t="s">
        <v>56</v>
      </c>
      <c r="H39" s="44">
        <f>+Table1[[#This Row],[2013]]</f>
        <v>17.2</v>
      </c>
      <c r="I39" s="44">
        <f>+Table1[[#This Row],[2014]]</f>
        <v>16.399999999999999</v>
      </c>
      <c r="J39" s="44">
        <f>+Table1[[#This Row],[2015]]</f>
        <v>16.3</v>
      </c>
      <c r="K39" s="44">
        <f>+Table1[[#This Row],[2016]]</f>
        <v>17.3</v>
      </c>
      <c r="L39" s="44">
        <f>+Table1[[#This Row],[2017]]</f>
        <v>16.5</v>
      </c>
      <c r="M39" s="44">
        <f>+Table1[[#This Row],[2018]]</f>
        <v>17.5</v>
      </c>
      <c r="N39" s="44">
        <f>+Table1[[#This Row],[2019]]</f>
        <v>15.2</v>
      </c>
      <c r="O39" s="81">
        <f>+Table1[[#This Row],[2020]]</f>
        <v>12.1</v>
      </c>
      <c r="P39" s="78">
        <f>+Table1[[#This Row],[2021p]]</f>
        <v>11.9</v>
      </c>
      <c r="AF39" s="7"/>
      <c r="AG39" s="7"/>
      <c r="AH39" s="7"/>
      <c r="AI39" s="7"/>
      <c r="AJ39" s="7"/>
      <c r="AK39" s="7"/>
      <c r="AL39" s="7"/>
      <c r="AM39" s="7"/>
      <c r="AN39" s="7"/>
    </row>
    <row r="40" spans="3:40" x14ac:dyDescent="0.25">
      <c r="C40" s="73">
        <v>36</v>
      </c>
      <c r="D40" s="26" t="s">
        <v>90</v>
      </c>
      <c r="E40" s="125" t="s">
        <v>206</v>
      </c>
      <c r="F40" s="82" t="s">
        <v>190</v>
      </c>
      <c r="G40" s="57" t="s">
        <v>56</v>
      </c>
      <c r="H40" s="44">
        <f>+Table1[[#This Row],[2013]]</f>
        <v>26.7</v>
      </c>
      <c r="I40" s="44">
        <f>+Table1[[#This Row],[2014]]</f>
        <v>23.3</v>
      </c>
      <c r="J40" s="44">
        <f>+Table1[[#This Row],[2015]]</f>
        <v>24</v>
      </c>
      <c r="K40" s="44">
        <f>+Table1[[#This Row],[2016]]</f>
        <v>22.2</v>
      </c>
      <c r="L40" s="44">
        <f>+Table1[[#This Row],[2017]]</f>
        <v>21.7</v>
      </c>
      <c r="M40" s="44">
        <f>+Table1[[#This Row],[2018]]</f>
        <v>21.4</v>
      </c>
      <c r="N40" s="44">
        <f>+Table1[[#This Row],[2019]]</f>
        <v>21.9</v>
      </c>
      <c r="O40" s="81">
        <f>+Table1[[#This Row],[2020]]</f>
        <v>20.6</v>
      </c>
      <c r="P40" s="78">
        <f>+Table1[[#This Row],[2021p]]</f>
        <v>20.3</v>
      </c>
      <c r="AF40" s="7"/>
      <c r="AG40" s="7"/>
      <c r="AH40" s="7"/>
      <c r="AI40" s="7"/>
      <c r="AJ40" s="7"/>
      <c r="AK40" s="7"/>
      <c r="AL40" s="7"/>
      <c r="AM40" s="7"/>
      <c r="AN40" s="7"/>
    </row>
    <row r="41" spans="3:40" ht="24" x14ac:dyDescent="0.25">
      <c r="C41" s="73">
        <v>37</v>
      </c>
      <c r="D41" s="26" t="s">
        <v>90</v>
      </c>
      <c r="E41" s="125" t="s">
        <v>206</v>
      </c>
      <c r="F41" s="82" t="s">
        <v>103</v>
      </c>
      <c r="G41" s="57" t="s">
        <v>56</v>
      </c>
      <c r="H41" s="44">
        <f>+Table1[[#This Row],[2013]]</f>
        <v>47.9</v>
      </c>
      <c r="I41" s="44">
        <f>+Table1[[#This Row],[2014]]</f>
        <v>45.5</v>
      </c>
      <c r="J41" s="44">
        <f>+Table1[[#This Row],[2015]]</f>
        <v>48.7</v>
      </c>
      <c r="K41" s="44">
        <f>+Table1[[#This Row],[2016]]</f>
        <v>44.2</v>
      </c>
      <c r="L41" s="44">
        <f>+Table1[[#This Row],[2017]]</f>
        <v>45.9</v>
      </c>
      <c r="M41" s="44">
        <f>+Table1[[#This Row],[2018]]</f>
        <v>46.1</v>
      </c>
      <c r="N41" s="44">
        <f>+Table1[[#This Row],[2019]]</f>
        <v>45</v>
      </c>
      <c r="O41" s="81">
        <f>+Table1[[#This Row],[2020]]</f>
        <v>45.4</v>
      </c>
      <c r="P41" s="78">
        <f>+Table1[[#This Row],[2021p]]</f>
        <v>44.8</v>
      </c>
      <c r="AF41" s="7"/>
      <c r="AG41" s="7"/>
      <c r="AH41" s="7"/>
      <c r="AI41" s="7"/>
      <c r="AJ41" s="7"/>
      <c r="AK41" s="7"/>
      <c r="AL41" s="7"/>
      <c r="AM41" s="7"/>
      <c r="AN41" s="7"/>
    </row>
    <row r="42" spans="3:40" x14ac:dyDescent="0.25">
      <c r="C42" s="73">
        <v>38</v>
      </c>
      <c r="D42" s="26" t="s">
        <v>90</v>
      </c>
      <c r="E42" s="125" t="s">
        <v>206</v>
      </c>
      <c r="F42" s="82" t="s">
        <v>104</v>
      </c>
      <c r="G42" s="57" t="s">
        <v>56</v>
      </c>
      <c r="H42" s="44">
        <f>+Table1[[#This Row],[2013]]</f>
        <v>30</v>
      </c>
      <c r="I42" s="44">
        <f>+Table1[[#This Row],[2014]]</f>
        <v>29.4</v>
      </c>
      <c r="J42" s="44">
        <f>+Table1[[#This Row],[2015]]</f>
        <v>29</v>
      </c>
      <c r="K42" s="44">
        <f>+Table1[[#This Row],[2016]]</f>
        <v>28</v>
      </c>
      <c r="L42" s="44">
        <f>+Table1[[#This Row],[2017]]</f>
        <v>27.9</v>
      </c>
      <c r="M42" s="44">
        <f>+Table1[[#This Row],[2018]]</f>
        <v>27.8</v>
      </c>
      <c r="N42" s="44">
        <f>+Table1[[#This Row],[2019]]</f>
        <v>29.4</v>
      </c>
      <c r="O42" s="81">
        <f>+Table1[[#This Row],[2020]]</f>
        <v>26.5</v>
      </c>
      <c r="P42" s="78">
        <f>+Table1[[#This Row],[2021p]]</f>
        <v>24.9</v>
      </c>
      <c r="AF42" s="7"/>
      <c r="AG42" s="7"/>
      <c r="AH42" s="7"/>
      <c r="AI42" s="7"/>
      <c r="AJ42" s="7"/>
      <c r="AK42" s="7"/>
      <c r="AL42" s="7"/>
      <c r="AM42" s="7"/>
      <c r="AN42" s="7"/>
    </row>
    <row r="43" spans="3:40" x14ac:dyDescent="0.25">
      <c r="C43" s="73">
        <v>39</v>
      </c>
      <c r="D43" s="26" t="s">
        <v>90</v>
      </c>
      <c r="E43" s="125" t="s">
        <v>206</v>
      </c>
      <c r="F43" s="82" t="s">
        <v>194</v>
      </c>
      <c r="G43" s="57" t="s">
        <v>56</v>
      </c>
      <c r="H43" s="44">
        <f>+Table1[[#This Row],[2013]]</f>
        <v>27.1</v>
      </c>
      <c r="I43" s="44">
        <f>+Table1[[#This Row],[2014]]</f>
        <v>28.1</v>
      </c>
      <c r="J43" s="44">
        <f>+Table1[[#This Row],[2015]]</f>
        <v>26.4</v>
      </c>
      <c r="K43" s="44">
        <f>+Table1[[#This Row],[2016]]</f>
        <v>25.9</v>
      </c>
      <c r="L43" s="44">
        <f>+Table1[[#This Row],[2017]]</f>
        <v>25.7</v>
      </c>
      <c r="M43" s="44">
        <f>+Table1[[#This Row],[2018]]</f>
        <v>25.5</v>
      </c>
      <c r="N43" s="44">
        <f>+Table1[[#This Row],[2019]]</f>
        <v>29.1</v>
      </c>
      <c r="O43" s="81">
        <f>+Table1[[#This Row],[2020]]</f>
        <v>24.6</v>
      </c>
      <c r="P43" s="78">
        <f>+Table1[[#This Row],[2021p]]</f>
        <v>19.8</v>
      </c>
      <c r="AF43" s="7"/>
      <c r="AG43" s="7"/>
      <c r="AH43" s="7"/>
      <c r="AI43" s="7"/>
      <c r="AJ43" s="7"/>
      <c r="AK43" s="7"/>
      <c r="AL43" s="7"/>
      <c r="AM43" s="7"/>
      <c r="AN43" s="7"/>
    </row>
    <row r="44" spans="3:40" x14ac:dyDescent="0.25">
      <c r="C44" s="73">
        <v>40</v>
      </c>
      <c r="D44" s="80" t="s">
        <v>140</v>
      </c>
      <c r="E44" s="127" t="s">
        <v>269</v>
      </c>
      <c r="F44" s="83" t="s">
        <v>135</v>
      </c>
      <c r="G44" s="57" t="s">
        <v>56</v>
      </c>
      <c r="H44" s="161">
        <f>+Table1[[#This Row],[2013]]</f>
        <v>18.7</v>
      </c>
      <c r="I44" s="161">
        <f>+Table1[[#This Row],[2014]]</f>
        <v>18.7</v>
      </c>
      <c r="J44" s="161">
        <f>+Table1[[#This Row],[2015]]</f>
        <v>17.100000000000001</v>
      </c>
      <c r="K44" s="161">
        <f>+Table1[[#This Row],[2016]]</f>
        <v>16.8</v>
      </c>
      <c r="L44" s="161">
        <f>+Table1[[#This Row],[2017]]</f>
        <v>17.100000000000001</v>
      </c>
      <c r="M44" s="161">
        <f>+Table1[[#This Row],[2018]]</f>
        <v>14.4</v>
      </c>
      <c r="N44" s="161">
        <f>+Table1[[#This Row],[2019]]</f>
        <v>16.600000000000001</v>
      </c>
      <c r="O44" s="162">
        <f>+Table1[[#This Row],[2020]]</f>
        <v>14.8</v>
      </c>
      <c r="P44" s="78">
        <f>+Table1[[#This Row],[2021p]]</f>
        <v>14.7</v>
      </c>
      <c r="AF44" s="7"/>
      <c r="AG44" s="7"/>
      <c r="AH44" s="7"/>
      <c r="AI44" s="7"/>
      <c r="AJ44" s="7"/>
      <c r="AK44" s="7"/>
      <c r="AL44" s="7"/>
      <c r="AM44" s="7"/>
      <c r="AN44" s="7"/>
    </row>
    <row r="45" spans="3:40" x14ac:dyDescent="0.25">
      <c r="C45" s="73">
        <v>41</v>
      </c>
      <c r="D45" s="80" t="s">
        <v>140</v>
      </c>
      <c r="E45" s="127" t="s">
        <v>269</v>
      </c>
      <c r="F45" s="83" t="s">
        <v>136</v>
      </c>
      <c r="G45" s="57" t="s">
        <v>56</v>
      </c>
      <c r="H45" s="161">
        <f>+Table1[[#This Row],[2013]]</f>
        <v>17.8</v>
      </c>
      <c r="I45" s="161">
        <f>+Table1[[#This Row],[2014]]</f>
        <v>16.2</v>
      </c>
      <c r="J45" s="161">
        <f>+Table1[[#This Row],[2015]]</f>
        <v>18.399999999999999</v>
      </c>
      <c r="K45" s="161">
        <f>+Table1[[#This Row],[2016]]</f>
        <v>19.8</v>
      </c>
      <c r="L45" s="161">
        <f>+Table1[[#This Row],[2017]]</f>
        <v>19.600000000000001</v>
      </c>
      <c r="M45" s="161">
        <f>+Table1[[#This Row],[2018]]</f>
        <v>23.2</v>
      </c>
      <c r="N45" s="161">
        <f>+Table1[[#This Row],[2019]]</f>
        <v>19.899999999999999</v>
      </c>
      <c r="O45" s="162">
        <f>+Table1[[#This Row],[2020]]</f>
        <v>11.6</v>
      </c>
      <c r="P45" s="78">
        <f>+Table1[[#This Row],[2021p]]</f>
        <v>10.5</v>
      </c>
      <c r="AF45" s="7"/>
      <c r="AG45" s="7"/>
      <c r="AH45" s="7"/>
      <c r="AI45" s="7"/>
      <c r="AJ45" s="7"/>
      <c r="AK45" s="7"/>
      <c r="AL45" s="7"/>
      <c r="AM45" s="7"/>
      <c r="AN45" s="7"/>
    </row>
    <row r="46" spans="3:40" x14ac:dyDescent="0.25">
      <c r="C46" s="73">
        <v>42</v>
      </c>
      <c r="D46" s="80" t="s">
        <v>140</v>
      </c>
      <c r="E46" s="127" t="s">
        <v>269</v>
      </c>
      <c r="F46" s="83" t="s">
        <v>137</v>
      </c>
      <c r="G46" s="57" t="s">
        <v>56</v>
      </c>
      <c r="H46" s="161">
        <f>+Table1[[#This Row],[2013]]</f>
        <v>41.8</v>
      </c>
      <c r="I46" s="161">
        <f>+Table1[[#This Row],[2014]]</f>
        <v>39.4</v>
      </c>
      <c r="J46" s="161">
        <f>+Table1[[#This Row],[2015]]</f>
        <v>41.4</v>
      </c>
      <c r="K46" s="161">
        <f>+Table1[[#This Row],[2016]]</f>
        <v>39.5</v>
      </c>
      <c r="L46" s="161">
        <f>+Table1[[#This Row],[2017]]</f>
        <v>37.9</v>
      </c>
      <c r="M46" s="162">
        <f>+Table1[[#This Row],[2018]]</f>
        <v>40</v>
      </c>
      <c r="N46" s="162">
        <f>+Table1[[#This Row],[2019]]</f>
        <v>41.2</v>
      </c>
      <c r="O46" s="162">
        <f>+Table1[[#This Row],[2020]]</f>
        <v>44.5</v>
      </c>
      <c r="P46" s="78">
        <f>+Table1[[#This Row],[2021p]]</f>
        <v>40.799999999999997</v>
      </c>
      <c r="AF46" s="7"/>
      <c r="AG46" s="7"/>
      <c r="AH46" s="7"/>
      <c r="AI46" s="7"/>
      <c r="AJ46" s="7"/>
      <c r="AK46" s="7"/>
      <c r="AL46" s="7"/>
      <c r="AM46" s="7"/>
      <c r="AN46" s="7"/>
    </row>
    <row r="47" spans="3:40" ht="16.5" customHeight="1" x14ac:dyDescent="0.25">
      <c r="C47" s="73">
        <v>43</v>
      </c>
      <c r="D47" s="80" t="s">
        <v>141</v>
      </c>
      <c r="E47" s="127" t="s">
        <v>269</v>
      </c>
      <c r="F47" s="84" t="s">
        <v>138</v>
      </c>
      <c r="G47" s="152" t="s">
        <v>56</v>
      </c>
      <c r="H47" s="162">
        <f>+Table1[[#This Row],[2013]]</f>
        <v>19</v>
      </c>
      <c r="I47" s="161">
        <f>+Table1[[#This Row],[2014]]</f>
        <v>18.7</v>
      </c>
      <c r="J47" s="161">
        <f>+Table1[[#This Row],[2015]]</f>
        <v>17.8</v>
      </c>
      <c r="K47" s="161">
        <f>+Table1[[#This Row],[2016]]</f>
        <v>18.8</v>
      </c>
      <c r="L47" s="161">
        <f>+Table1[[#This Row],[2017]]</f>
        <v>17.5</v>
      </c>
      <c r="M47" s="161">
        <f>+Table1[[#This Row],[2018]]</f>
        <v>17.3</v>
      </c>
      <c r="N47" s="161">
        <f>+Table1[[#This Row],[2019]]</f>
        <v>17.899999999999999</v>
      </c>
      <c r="O47" s="162">
        <f>+Table1[[#This Row],[2020]]</f>
        <v>16.899999999999999</v>
      </c>
      <c r="P47" s="78">
        <f>+Table1[[#This Row],[2021p]]</f>
        <v>16.600000000000001</v>
      </c>
      <c r="AF47" s="7"/>
      <c r="AG47" s="7"/>
      <c r="AH47" s="7"/>
      <c r="AI47" s="7"/>
      <c r="AJ47" s="7"/>
      <c r="AK47" s="7"/>
      <c r="AL47" s="7"/>
      <c r="AM47" s="7"/>
      <c r="AN47" s="7"/>
    </row>
    <row r="48" spans="3:40" ht="16.5" customHeight="1" x14ac:dyDescent="0.25">
      <c r="C48" s="73">
        <v>44</v>
      </c>
      <c r="D48" s="80" t="s">
        <v>141</v>
      </c>
      <c r="E48" s="127" t="s">
        <v>269</v>
      </c>
      <c r="F48" s="84" t="s">
        <v>139</v>
      </c>
      <c r="G48" s="152" t="s">
        <v>56</v>
      </c>
      <c r="H48" s="161">
        <f>+Table1[[#This Row],[2013]]</f>
        <v>36.4</v>
      </c>
      <c r="I48" s="161">
        <f>+Table1[[#This Row],[2014]]</f>
        <v>33.799999999999997</v>
      </c>
      <c r="J48" s="161">
        <f>+Table1[[#This Row],[2015]]</f>
        <v>36.5</v>
      </c>
      <c r="K48" s="161">
        <f>+Table1[[#This Row],[2016]]</f>
        <v>33.5</v>
      </c>
      <c r="L48" s="161">
        <f>+Table1[[#This Row],[2017]]</f>
        <v>34.799999999999997</v>
      </c>
      <c r="M48" s="161">
        <f>+Table1[[#This Row],[2018]]</f>
        <v>35.6</v>
      </c>
      <c r="N48" s="161">
        <f>+Table1[[#This Row],[2019]]</f>
        <v>36.299999999999997</v>
      </c>
      <c r="O48" s="162">
        <f>+Table1[[#This Row],[2020]]</f>
        <v>32.9</v>
      </c>
      <c r="P48" s="78">
        <f>+Table1[[#This Row],[2021p]]</f>
        <v>29.6</v>
      </c>
      <c r="AF48" s="7"/>
      <c r="AG48" s="7"/>
      <c r="AH48" s="7"/>
      <c r="AI48" s="7"/>
      <c r="AJ48" s="7"/>
      <c r="AK48" s="7"/>
      <c r="AL48" s="7"/>
      <c r="AM48" s="7"/>
      <c r="AN48" s="7"/>
    </row>
    <row r="49" spans="3:40" ht="16.5" customHeight="1" x14ac:dyDescent="0.25">
      <c r="C49" s="73">
        <v>45</v>
      </c>
      <c r="D49" s="26" t="s">
        <v>132</v>
      </c>
      <c r="E49" s="125" t="s">
        <v>205</v>
      </c>
      <c r="F49" s="85" t="s">
        <v>119</v>
      </c>
      <c r="G49" s="153" t="s">
        <v>56</v>
      </c>
      <c r="H49" s="40">
        <f>+Table1[[#This Row],[2013]]</f>
        <v>34.700000000000003</v>
      </c>
      <c r="I49" s="40">
        <f>+Table1[[#This Row],[2014]]</f>
        <v>31.8</v>
      </c>
      <c r="J49" s="40">
        <f>+Table1[[#This Row],[2015]]</f>
        <v>32.6</v>
      </c>
      <c r="K49" s="40">
        <f>+Table1[[#This Row],[2016]]</f>
        <v>30.9</v>
      </c>
      <c r="L49" s="40">
        <f>+Table1[[#This Row],[2017]]</f>
        <v>31.7</v>
      </c>
      <c r="M49" s="40">
        <f>+Table1[[#This Row],[2018]]</f>
        <v>32.4</v>
      </c>
      <c r="N49" s="40">
        <f>+Table1[[#This Row],[2019]]</f>
        <v>33.700000000000003</v>
      </c>
      <c r="O49" s="77">
        <f>+Table1[[#This Row],[2020]]</f>
        <v>32.6</v>
      </c>
      <c r="P49" s="78">
        <f>+Table1[[#This Row],[2021p]]</f>
        <v>30.5</v>
      </c>
      <c r="AF49" s="7"/>
      <c r="AG49" s="7"/>
      <c r="AH49" s="7"/>
      <c r="AI49" s="7"/>
      <c r="AJ49" s="7"/>
      <c r="AK49" s="7"/>
      <c r="AL49" s="7"/>
      <c r="AM49" s="7"/>
      <c r="AN49" s="7"/>
    </row>
    <row r="50" spans="3:40" ht="16.5" customHeight="1" x14ac:dyDescent="0.25">
      <c r="C50" s="73">
        <v>46</v>
      </c>
      <c r="D50" s="131" t="s">
        <v>132</v>
      </c>
      <c r="E50" s="128" t="s">
        <v>205</v>
      </c>
      <c r="F50" s="86" t="s">
        <v>131</v>
      </c>
      <c r="G50" s="154" t="s">
        <v>56</v>
      </c>
      <c r="H50" s="40">
        <f>+Table1[[#This Row],[2013]]</f>
        <v>27.7</v>
      </c>
      <c r="I50" s="40">
        <f>+Table1[[#This Row],[2014]]</f>
        <v>30.8</v>
      </c>
      <c r="J50" s="40">
        <f>+Table1[[#This Row],[2015]]</f>
        <v>28</v>
      </c>
      <c r="K50" s="40">
        <f>+Table1[[#This Row],[2016]]</f>
        <v>29.6</v>
      </c>
      <c r="L50" s="40">
        <f>+Table1[[#This Row],[2017]]</f>
        <v>27.8</v>
      </c>
      <c r="M50" s="40">
        <f>+Table1[[#This Row],[2018]]</f>
        <v>25</v>
      </c>
      <c r="N50" s="40">
        <f>+Table1[[#This Row],[2019]]</f>
        <v>30.5</v>
      </c>
      <c r="O50" s="77">
        <f>+Table1[[#This Row],[2020]]</f>
        <v>25.2</v>
      </c>
      <c r="P50" s="78">
        <f>+Table1[[#This Row],[2021p]]</f>
        <v>24.7</v>
      </c>
      <c r="AF50" s="7"/>
      <c r="AG50" s="7"/>
      <c r="AH50" s="7"/>
      <c r="AI50" s="7"/>
      <c r="AJ50" s="7"/>
      <c r="AK50" s="7"/>
      <c r="AL50" s="7"/>
      <c r="AM50" s="7"/>
      <c r="AN50" s="7"/>
    </row>
    <row r="51" spans="3:40" ht="16.5" customHeight="1" x14ac:dyDescent="0.25">
      <c r="C51" s="73">
        <v>47</v>
      </c>
      <c r="D51" s="131" t="s">
        <v>132</v>
      </c>
      <c r="E51" s="128" t="s">
        <v>205</v>
      </c>
      <c r="F51" s="86" t="s">
        <v>133</v>
      </c>
      <c r="G51" s="154" t="s">
        <v>56</v>
      </c>
      <c r="H51" s="40">
        <f>+Table1[[#This Row],[2013]]</f>
        <v>24.4</v>
      </c>
      <c r="I51" s="40">
        <f>+Table1[[#This Row],[2014]]</f>
        <v>23.3</v>
      </c>
      <c r="J51" s="40">
        <f>+Table1[[#This Row],[2015]]</f>
        <v>23.4</v>
      </c>
      <c r="K51" s="40">
        <f>+Table1[[#This Row],[2016]]</f>
        <v>22.6</v>
      </c>
      <c r="L51" s="40">
        <f>+Table1[[#This Row],[2017]]</f>
        <v>22.5</v>
      </c>
      <c r="M51" s="40">
        <f>+Table1[[#This Row],[2018]]</f>
        <v>22.4</v>
      </c>
      <c r="N51" s="40">
        <f>+Table1[[#This Row],[2019]]</f>
        <v>22.5</v>
      </c>
      <c r="O51" s="77">
        <f>+Table1[[#This Row],[2020]]</f>
        <v>20.399999999999999</v>
      </c>
      <c r="P51" s="78">
        <f>+Table1[[#This Row],[2021p]]</f>
        <v>19.600000000000001</v>
      </c>
      <c r="AF51" s="7"/>
      <c r="AG51" s="7"/>
      <c r="AH51" s="7"/>
      <c r="AI51" s="7"/>
      <c r="AJ51" s="7"/>
      <c r="AK51" s="7"/>
      <c r="AL51" s="7"/>
      <c r="AM51" s="7"/>
      <c r="AN51" s="7"/>
    </row>
    <row r="52" spans="3:40" ht="16.5" customHeight="1" x14ac:dyDescent="0.25">
      <c r="C52" s="73">
        <v>48</v>
      </c>
      <c r="D52" s="131" t="s">
        <v>132</v>
      </c>
      <c r="E52" s="128" t="s">
        <v>205</v>
      </c>
      <c r="F52" s="86" t="s">
        <v>134</v>
      </c>
      <c r="G52" s="154" t="s">
        <v>56</v>
      </c>
      <c r="H52" s="40">
        <f>+Table1[[#This Row],[2013]]</f>
        <v>16</v>
      </c>
      <c r="I52" s="40">
        <f>+Table1[[#This Row],[2014]]</f>
        <v>16.3</v>
      </c>
      <c r="J52" s="40">
        <f>+Table1[[#This Row],[2015]]</f>
        <v>19.899999999999999</v>
      </c>
      <c r="K52" s="40">
        <f>+Table1[[#This Row],[2016]]</f>
        <v>20.3</v>
      </c>
      <c r="L52" s="40">
        <f>+Table1[[#This Row],[2017]]</f>
        <v>18.8</v>
      </c>
      <c r="M52" s="40">
        <f>+Table1[[#This Row],[2018]]</f>
        <v>18.600000000000001</v>
      </c>
      <c r="N52" s="40">
        <f>+Table1[[#This Row],[2019]]</f>
        <v>19</v>
      </c>
      <c r="O52" s="77">
        <f>+Table1[[#This Row],[2020]]</f>
        <v>17.3</v>
      </c>
      <c r="P52" s="78">
        <f>+Table1[[#This Row],[2021p]]</f>
        <v>15.5</v>
      </c>
      <c r="AF52" s="7"/>
      <c r="AG52" s="7"/>
      <c r="AH52" s="7"/>
      <c r="AI52" s="7"/>
      <c r="AJ52" s="7"/>
      <c r="AK52" s="7"/>
      <c r="AL52" s="7"/>
      <c r="AM52" s="7"/>
      <c r="AN52" s="7"/>
    </row>
    <row r="53" spans="3:40" ht="16.5" customHeight="1" x14ac:dyDescent="0.25">
      <c r="C53" s="73">
        <v>49</v>
      </c>
      <c r="D53" s="131" t="s">
        <v>132</v>
      </c>
      <c r="E53" s="128" t="s">
        <v>205</v>
      </c>
      <c r="F53" s="86" t="s">
        <v>118</v>
      </c>
      <c r="G53" s="154" t="s">
        <v>56</v>
      </c>
      <c r="H53" s="40">
        <f>+Table1[[#This Row],[2013]]</f>
        <v>15.6</v>
      </c>
      <c r="I53" s="40">
        <f>+Table1[[#This Row],[2014]]</f>
        <v>13.1</v>
      </c>
      <c r="J53" s="40">
        <f>+Table1[[#This Row],[2015]]</f>
        <v>14.9</v>
      </c>
      <c r="K53" s="40">
        <f>+Table1[[#This Row],[2016]]</f>
        <v>16.100000000000001</v>
      </c>
      <c r="L53" s="40">
        <f>+Table1[[#This Row],[2017]]</f>
        <v>15.4</v>
      </c>
      <c r="M53" s="40">
        <f>+Table1[[#This Row],[2018]]</f>
        <v>15.3</v>
      </c>
      <c r="N53" s="40">
        <f>+Table1[[#This Row],[2019]]</f>
        <v>15.1</v>
      </c>
      <c r="O53" s="77">
        <f>+Table1[[#This Row],[2020]]</f>
        <v>15.5</v>
      </c>
      <c r="P53" s="78">
        <f>+Table1[[#This Row],[2021p]]</f>
        <v>13.8</v>
      </c>
      <c r="AF53" s="7"/>
      <c r="AG53" s="7"/>
      <c r="AH53" s="7"/>
      <c r="AI53" s="7"/>
      <c r="AJ53" s="7"/>
      <c r="AK53" s="7"/>
      <c r="AL53" s="7"/>
      <c r="AM53" s="7"/>
      <c r="AN53" s="7"/>
    </row>
    <row r="54" spans="3:40" ht="16.5" customHeight="1" x14ac:dyDescent="0.25">
      <c r="C54" s="73">
        <v>50</v>
      </c>
      <c r="D54" s="26" t="s">
        <v>132</v>
      </c>
      <c r="E54" s="125" t="s">
        <v>205</v>
      </c>
      <c r="F54" s="85" t="s">
        <v>118</v>
      </c>
      <c r="G54" s="58" t="s">
        <v>83</v>
      </c>
      <c r="H54" s="36">
        <f>+Table1[[#This Row],[2013]]</f>
        <v>14.2</v>
      </c>
      <c r="I54" s="36">
        <f>+Table1[[#This Row],[2014]]</f>
        <v>11.3</v>
      </c>
      <c r="J54" s="36">
        <f>+Table1[[#This Row],[2015]]</f>
        <v>12.6</v>
      </c>
      <c r="K54" s="36">
        <f>+Table1[[#This Row],[2016]]</f>
        <v>15.4</v>
      </c>
      <c r="L54" s="36">
        <f>+Table1[[#This Row],[2017]]</f>
        <v>14.7</v>
      </c>
      <c r="M54" s="36">
        <f>+Table1[[#This Row],[2018]]</f>
        <v>15.1</v>
      </c>
      <c r="N54" s="36">
        <f>+Table1[[#This Row],[2019]]</f>
        <v>15.9</v>
      </c>
      <c r="O54" s="38">
        <f>+Table1[[#This Row],[2020]]</f>
        <v>15.9</v>
      </c>
      <c r="P54" s="52">
        <f>+Table1[[#This Row],[2021p]]</f>
        <v>12.1</v>
      </c>
      <c r="AF54" s="7"/>
      <c r="AG54" s="7"/>
      <c r="AH54" s="7"/>
      <c r="AI54" s="7"/>
      <c r="AJ54" s="7"/>
      <c r="AK54" s="7"/>
      <c r="AL54" s="7"/>
      <c r="AM54" s="7"/>
      <c r="AN54" s="7"/>
    </row>
    <row r="55" spans="3:40" ht="16.5" customHeight="1" x14ac:dyDescent="0.25">
      <c r="C55" s="73">
        <v>51</v>
      </c>
      <c r="D55" s="26" t="s">
        <v>132</v>
      </c>
      <c r="E55" s="125" t="s">
        <v>205</v>
      </c>
      <c r="F55" s="85" t="s">
        <v>118</v>
      </c>
      <c r="G55" s="58" t="s">
        <v>84</v>
      </c>
      <c r="H55" s="36">
        <f>+Table1[[#This Row],[2013]]</f>
        <v>16.7</v>
      </c>
      <c r="I55" s="36">
        <f>+Table1[[#This Row],[2014]]</f>
        <v>14.4</v>
      </c>
      <c r="J55" s="36">
        <f>+Table1[[#This Row],[2015]]</f>
        <v>16.600000000000001</v>
      </c>
      <c r="K55" s="36">
        <f>+Table1[[#This Row],[2016]]</f>
        <v>16.5</v>
      </c>
      <c r="L55" s="36">
        <f>+Table1[[#This Row],[2017]]</f>
        <v>15.8</v>
      </c>
      <c r="M55" s="36">
        <f>+Table1[[#This Row],[2018]]</f>
        <v>15.5</v>
      </c>
      <c r="N55" s="36">
        <f>+Table1[[#This Row],[2019]]</f>
        <v>14.6</v>
      </c>
      <c r="O55" s="38">
        <f>+Table1[[#This Row],[2020]]</f>
        <v>15.1</v>
      </c>
      <c r="P55" s="52">
        <f>+Table1[[#This Row],[2021p]]</f>
        <v>15.1</v>
      </c>
      <c r="AF55" s="7"/>
      <c r="AG55" s="7"/>
      <c r="AH55" s="7"/>
      <c r="AI55" s="7"/>
      <c r="AJ55" s="7"/>
      <c r="AK55" s="7"/>
      <c r="AL55" s="7"/>
      <c r="AM55" s="7"/>
      <c r="AN55" s="7"/>
    </row>
    <row r="56" spans="3:40" ht="16.5" customHeight="1" x14ac:dyDescent="0.25">
      <c r="C56" s="73">
        <v>52</v>
      </c>
      <c r="D56" s="26" t="s">
        <v>132</v>
      </c>
      <c r="E56" s="125" t="s">
        <v>205</v>
      </c>
      <c r="F56" s="85" t="s">
        <v>117</v>
      </c>
      <c r="G56" s="153" t="s">
        <v>56</v>
      </c>
      <c r="H56" s="40">
        <f>+Table1[[#This Row],[2013]]</f>
        <v>23.3</v>
      </c>
      <c r="I56" s="40">
        <f>+Table1[[#This Row],[2014]]</f>
        <v>23.2</v>
      </c>
      <c r="J56" s="40">
        <f>+Table1[[#This Row],[2015]]</f>
        <v>23.4</v>
      </c>
      <c r="K56" s="40">
        <f>+Table1[[#This Row],[2016]]</f>
        <v>23.2</v>
      </c>
      <c r="L56" s="40">
        <f>+Table1[[#This Row],[2017]]</f>
        <v>22.5</v>
      </c>
      <c r="M56" s="40">
        <f>+Table1[[#This Row],[2018]]</f>
        <v>22</v>
      </c>
      <c r="N56" s="40">
        <f>+Table1[[#This Row],[2019]]</f>
        <v>23</v>
      </c>
      <c r="O56" s="77">
        <f>+Table1[[#This Row],[2020]]</f>
        <v>20.5</v>
      </c>
      <c r="P56" s="78">
        <f>+Table1[[#This Row],[2021p]]</f>
        <v>19.600000000000001</v>
      </c>
      <c r="AF56" s="7"/>
      <c r="AG56" s="7"/>
      <c r="AH56" s="7"/>
      <c r="AI56" s="7"/>
      <c r="AJ56" s="7"/>
      <c r="AK56" s="7"/>
      <c r="AL56" s="7"/>
      <c r="AM56" s="7"/>
      <c r="AN56" s="7"/>
    </row>
    <row r="57" spans="3:40" ht="16.5" customHeight="1" x14ac:dyDescent="0.25">
      <c r="C57" s="73">
        <v>53</v>
      </c>
      <c r="D57" s="26" t="s">
        <v>132</v>
      </c>
      <c r="E57" s="125" t="s">
        <v>205</v>
      </c>
      <c r="F57" s="85" t="s">
        <v>117</v>
      </c>
      <c r="G57" s="58" t="s">
        <v>83</v>
      </c>
      <c r="H57" s="37">
        <f>+Table1[[#This Row],[2013]]</f>
        <v>23.5</v>
      </c>
      <c r="I57" s="37">
        <f>+Table1[[#This Row],[2014]]</f>
        <v>23.6</v>
      </c>
      <c r="J57" s="37">
        <f>+Table1[[#This Row],[2015]]</f>
        <v>23.9</v>
      </c>
      <c r="K57" s="37">
        <f>+Table1[[#This Row],[2016]]</f>
        <v>23.3</v>
      </c>
      <c r="L57" s="37">
        <f>+Table1[[#This Row],[2017]]</f>
        <v>23.1</v>
      </c>
      <c r="M57" s="37">
        <f>+Table1[[#This Row],[2018]]</f>
        <v>22.4</v>
      </c>
      <c r="N57" s="37">
        <f>+Table1[[#This Row],[2019]]</f>
        <v>23.4</v>
      </c>
      <c r="O57" s="38">
        <f>+Table1[[#This Row],[2020]]</f>
        <v>20.8</v>
      </c>
      <c r="P57" s="52">
        <f>+Table1[[#This Row],[2021p]]</f>
        <v>19.899999999999999</v>
      </c>
      <c r="AF57" s="7"/>
      <c r="AG57" s="7"/>
      <c r="AH57" s="7"/>
      <c r="AI57" s="7"/>
      <c r="AJ57" s="7"/>
      <c r="AK57" s="7"/>
      <c r="AL57" s="7"/>
      <c r="AM57" s="7"/>
      <c r="AN57" s="7"/>
    </row>
    <row r="58" spans="3:40" ht="16.5" customHeight="1" x14ac:dyDescent="0.25">
      <c r="C58" s="73">
        <v>54</v>
      </c>
      <c r="D58" s="26" t="s">
        <v>132</v>
      </c>
      <c r="E58" s="125" t="s">
        <v>205</v>
      </c>
      <c r="F58" s="85" t="s">
        <v>117</v>
      </c>
      <c r="G58" s="58" t="s">
        <v>84</v>
      </c>
      <c r="H58" s="37">
        <f>+Table1[[#This Row],[2013]]</f>
        <v>23.1</v>
      </c>
      <c r="I58" s="37">
        <f>+Table1[[#This Row],[2014]]</f>
        <v>22.7</v>
      </c>
      <c r="J58" s="37">
        <f>+Table1[[#This Row],[2015]]</f>
        <v>22.9</v>
      </c>
      <c r="K58" s="38">
        <f>+Table1[[#This Row],[2016]]</f>
        <v>23</v>
      </c>
      <c r="L58" s="37">
        <f>+Table1[[#This Row],[2017]]</f>
        <v>21.9</v>
      </c>
      <c r="M58" s="37">
        <f>+Table1[[#This Row],[2018]]</f>
        <v>21.7</v>
      </c>
      <c r="N58" s="37">
        <f>+Table1[[#This Row],[2019]]</f>
        <v>22.6</v>
      </c>
      <c r="O58" s="38">
        <f>+Table1[[#This Row],[2020]]</f>
        <v>20.2</v>
      </c>
      <c r="P58" s="52">
        <f>+Table1[[#This Row],[2021p]]</f>
        <v>19.2</v>
      </c>
      <c r="AF58" s="7"/>
      <c r="AG58" s="7"/>
      <c r="AH58" s="7"/>
      <c r="AI58" s="7"/>
      <c r="AJ58" s="7"/>
      <c r="AK58" s="7"/>
      <c r="AL58" s="7"/>
      <c r="AM58" s="7"/>
      <c r="AN58" s="7"/>
    </row>
    <row r="59" spans="3:40" ht="16.5" customHeight="1" x14ac:dyDescent="0.25">
      <c r="C59" s="73">
        <v>55</v>
      </c>
      <c r="D59" s="26" t="s">
        <v>85</v>
      </c>
      <c r="E59" s="125" t="s">
        <v>209</v>
      </c>
      <c r="F59" s="85" t="s">
        <v>86</v>
      </c>
      <c r="G59" s="153" t="s">
        <v>56</v>
      </c>
      <c r="H59" s="160">
        <f>+Table1[[#This Row],[2013]]</f>
        <v>15.2</v>
      </c>
      <c r="I59" s="160">
        <f>+Table1[[#This Row],[2014]]</f>
        <v>13.7</v>
      </c>
      <c r="J59" s="77">
        <f>+Table1[[#This Row],[2015]]</f>
        <v>16</v>
      </c>
      <c r="K59" s="160">
        <f>+Table1[[#This Row],[2016]]</f>
        <v>16.899999999999999</v>
      </c>
      <c r="L59" s="160">
        <f>+Table1[[#This Row],[2017]]</f>
        <v>16.3</v>
      </c>
      <c r="M59" s="160">
        <f>+Table1[[#This Row],[2018]]</f>
        <v>15.9</v>
      </c>
      <c r="N59" s="160">
        <f>+Table1[[#This Row],[2019]]</f>
        <v>15.8</v>
      </c>
      <c r="O59" s="77">
        <f>+Table1[[#This Row],[2020]]</f>
        <v>15.2</v>
      </c>
      <c r="P59" s="78">
        <f>+Table1[[#This Row],[2021p]]</f>
        <v>13.7</v>
      </c>
      <c r="AF59" s="7"/>
      <c r="AG59" s="7"/>
      <c r="AH59" s="7"/>
      <c r="AI59" s="7"/>
      <c r="AJ59" s="7"/>
      <c r="AK59" s="7"/>
      <c r="AL59" s="7"/>
      <c r="AM59" s="7"/>
      <c r="AN59" s="7"/>
    </row>
    <row r="60" spans="3:40" ht="16.5" customHeight="1" x14ac:dyDescent="0.25">
      <c r="C60" s="73">
        <v>56</v>
      </c>
      <c r="D60" s="26" t="s">
        <v>85</v>
      </c>
      <c r="E60" s="125" t="s">
        <v>209</v>
      </c>
      <c r="F60" s="85" t="s">
        <v>86</v>
      </c>
      <c r="G60" s="58" t="s">
        <v>83</v>
      </c>
      <c r="H60" s="37">
        <f>+Table1[[#This Row],[2013]]</f>
        <v>14.1</v>
      </c>
      <c r="I60" s="38">
        <f>+Table1[[#This Row],[2014]]</f>
        <v>13</v>
      </c>
      <c r="J60" s="38">
        <f>+Table1[[#This Row],[2015]]</f>
        <v>15</v>
      </c>
      <c r="K60" s="37">
        <f>+Table1[[#This Row],[2016]]</f>
        <v>16.5</v>
      </c>
      <c r="L60" s="37">
        <f>+Table1[[#This Row],[2017]]</f>
        <v>15.9</v>
      </c>
      <c r="M60" s="37">
        <f>+Table1[[#This Row],[2018]]</f>
        <v>15.6</v>
      </c>
      <c r="N60" s="37">
        <f>+Table1[[#This Row],[2019]]</f>
        <v>16.899999999999999</v>
      </c>
      <c r="O60" s="38">
        <f>+Table1[[#This Row],[2020]]</f>
        <v>15.6</v>
      </c>
      <c r="P60" s="52">
        <f>+Table1[[#This Row],[2021p]]</f>
        <v>12.7</v>
      </c>
      <c r="AF60" s="7"/>
      <c r="AG60" s="7"/>
      <c r="AH60" s="7"/>
      <c r="AI60" s="7"/>
      <c r="AJ60" s="7"/>
      <c r="AK60" s="7"/>
      <c r="AL60" s="7"/>
      <c r="AM60" s="7"/>
      <c r="AN60" s="7"/>
    </row>
    <row r="61" spans="3:40" ht="16.5" customHeight="1" x14ac:dyDescent="0.25">
      <c r="C61" s="73">
        <v>57</v>
      </c>
      <c r="D61" s="26" t="s">
        <v>85</v>
      </c>
      <c r="E61" s="125" t="s">
        <v>209</v>
      </c>
      <c r="F61" s="85" t="s">
        <v>86</v>
      </c>
      <c r="G61" s="58" t="s">
        <v>84</v>
      </c>
      <c r="H61" s="38">
        <f>+Table1[[#This Row],[2013]]</f>
        <v>16</v>
      </c>
      <c r="I61" s="37">
        <f>+Table1[[#This Row],[2014]]</f>
        <v>14.3</v>
      </c>
      <c r="J61" s="37">
        <f>+Table1[[#This Row],[2015]]</f>
        <v>16.8</v>
      </c>
      <c r="K61" s="37">
        <f>+Table1[[#This Row],[2016]]</f>
        <v>17.3</v>
      </c>
      <c r="L61" s="37">
        <f>+Table1[[#This Row],[2017]]</f>
        <v>16.600000000000001</v>
      </c>
      <c r="M61" s="37">
        <f>+Table1[[#This Row],[2018]]</f>
        <v>16.100000000000001</v>
      </c>
      <c r="N61" s="37">
        <f>+Table1[[#This Row],[2019]]</f>
        <v>14.9</v>
      </c>
      <c r="O61" s="38">
        <f>+Table1[[#This Row],[2020]]</f>
        <v>14.8</v>
      </c>
      <c r="P61" s="52">
        <f>+Table1[[#This Row],[2021p]]</f>
        <v>14.5</v>
      </c>
      <c r="AF61" s="7"/>
      <c r="AG61" s="7"/>
      <c r="AH61" s="7"/>
      <c r="AI61" s="7"/>
      <c r="AJ61" s="7"/>
      <c r="AK61" s="7"/>
      <c r="AL61" s="7"/>
      <c r="AM61" s="7"/>
      <c r="AN61" s="7"/>
    </row>
    <row r="62" spans="3:40" ht="16.5" customHeight="1" x14ac:dyDescent="0.25">
      <c r="C62" s="73">
        <v>58</v>
      </c>
      <c r="D62" s="26" t="s">
        <v>85</v>
      </c>
      <c r="E62" s="125" t="s">
        <v>209</v>
      </c>
      <c r="F62" s="75" t="s">
        <v>87</v>
      </c>
      <c r="G62" s="153" t="s">
        <v>56</v>
      </c>
      <c r="H62" s="160">
        <f>+Table1[[#This Row],[2013]]</f>
        <v>14.4</v>
      </c>
      <c r="I62" s="160">
        <f>+Table1[[#This Row],[2014]]</f>
        <v>14.4</v>
      </c>
      <c r="J62" s="160">
        <f>+Table1[[#This Row],[2015]]</f>
        <v>11.9</v>
      </c>
      <c r="K62" s="160">
        <f>+Table1[[#This Row],[2016]]</f>
        <v>13.6</v>
      </c>
      <c r="L62" s="160">
        <f>+Table1[[#This Row],[2017]]</f>
        <v>12.3</v>
      </c>
      <c r="M62" s="160">
        <f>+Table1[[#This Row],[2018]]</f>
        <v>16.7</v>
      </c>
      <c r="N62" s="160">
        <f>+Table1[[#This Row],[2019]]</f>
        <v>15.8</v>
      </c>
      <c r="O62" s="77">
        <f>+Table1[[#This Row],[2020]]</f>
        <v>15.1</v>
      </c>
      <c r="P62" s="78">
        <f>+Table1[[#This Row],[2021p]]</f>
        <v>14.4</v>
      </c>
      <c r="AF62" s="7"/>
      <c r="AG62" s="7"/>
      <c r="AH62" s="7"/>
      <c r="AI62" s="7"/>
      <c r="AJ62" s="7"/>
      <c r="AK62" s="7"/>
      <c r="AL62" s="7"/>
      <c r="AM62" s="7"/>
      <c r="AN62" s="7"/>
    </row>
    <row r="63" spans="3:40" ht="16.5" customHeight="1" x14ac:dyDescent="0.25">
      <c r="C63" s="73">
        <v>59</v>
      </c>
      <c r="D63" s="26" t="s">
        <v>85</v>
      </c>
      <c r="E63" s="125" t="s">
        <v>209</v>
      </c>
      <c r="F63" s="75" t="s">
        <v>87</v>
      </c>
      <c r="G63" s="58" t="s">
        <v>83</v>
      </c>
      <c r="H63" s="38">
        <f>+Table1[[#This Row],[2013]]</f>
        <v>12</v>
      </c>
      <c r="I63" s="37">
        <f>+Table1[[#This Row],[2014]]</f>
        <v>10.6</v>
      </c>
      <c r="J63" s="37">
        <f>+Table1[[#This Row],[2015]]</f>
        <v>9.1</v>
      </c>
      <c r="K63" s="37">
        <f>+Table1[[#This Row],[2016]]</f>
        <v>13.5</v>
      </c>
      <c r="L63" s="37">
        <f>+Table1[[#This Row],[2017]]</f>
        <v>10.4</v>
      </c>
      <c r="M63" s="37">
        <f>+Table1[[#This Row],[2018]]</f>
        <v>17.2</v>
      </c>
      <c r="N63" s="37">
        <f>+Table1[[#This Row],[2019]]</f>
        <v>14.8</v>
      </c>
      <c r="O63" s="38">
        <f>+Table1[[#This Row],[2020]]</f>
        <v>15.9</v>
      </c>
      <c r="P63" s="52">
        <f>+Table1[[#This Row],[2021p]]</f>
        <v>12.5</v>
      </c>
      <c r="AF63" s="7"/>
      <c r="AG63" s="7"/>
      <c r="AH63" s="7"/>
      <c r="AI63" s="7"/>
      <c r="AJ63" s="7"/>
      <c r="AK63" s="7"/>
      <c r="AL63" s="7"/>
      <c r="AM63" s="7"/>
      <c r="AN63" s="7"/>
    </row>
    <row r="64" spans="3:40" ht="16.5" customHeight="1" x14ac:dyDescent="0.25">
      <c r="C64" s="73">
        <v>60</v>
      </c>
      <c r="D64" s="26" t="s">
        <v>85</v>
      </c>
      <c r="E64" s="125" t="s">
        <v>209</v>
      </c>
      <c r="F64" s="75" t="s">
        <v>87</v>
      </c>
      <c r="G64" s="58" t="s">
        <v>84</v>
      </c>
      <c r="H64" s="38">
        <f>+Table1[[#This Row],[2013]]</f>
        <v>16</v>
      </c>
      <c r="I64" s="37">
        <f>+Table1[[#This Row],[2014]]</f>
        <v>16.600000000000001</v>
      </c>
      <c r="J64" s="37">
        <f>+Table1[[#This Row],[2015]]</f>
        <v>13.6</v>
      </c>
      <c r="K64" s="37">
        <f>+Table1[[#This Row],[2016]]</f>
        <v>13.6</v>
      </c>
      <c r="L64" s="37">
        <f>+Table1[[#This Row],[2017]]</f>
        <v>13.3</v>
      </c>
      <c r="M64" s="37">
        <f>+Table1[[#This Row],[2018]]</f>
        <v>16.5</v>
      </c>
      <c r="N64" s="37">
        <f>+Table1[[#This Row],[2019]]</f>
        <v>16.399999999999999</v>
      </c>
      <c r="O64" s="38">
        <f>+Table1[[#This Row],[2020]]</f>
        <v>14.7</v>
      </c>
      <c r="P64" s="52">
        <f>+Table1[[#This Row],[2021p]]</f>
        <v>15.6</v>
      </c>
      <c r="AF64" s="7"/>
      <c r="AG64" s="7"/>
      <c r="AH64" s="7"/>
      <c r="AI64" s="7"/>
      <c r="AJ64" s="7"/>
      <c r="AK64" s="7"/>
      <c r="AL64" s="7"/>
      <c r="AM64" s="7"/>
      <c r="AN64" s="7"/>
    </row>
    <row r="65" spans="3:40" ht="16.5" customHeight="1" x14ac:dyDescent="0.25">
      <c r="C65" s="73">
        <v>61</v>
      </c>
      <c r="D65" s="26" t="s">
        <v>85</v>
      </c>
      <c r="E65" s="125" t="s">
        <v>209</v>
      </c>
      <c r="F65" s="75" t="s">
        <v>88</v>
      </c>
      <c r="G65" s="153" t="s">
        <v>56</v>
      </c>
      <c r="H65" s="160">
        <f>+Table1[[#This Row],[2013]]</f>
        <v>27.2</v>
      </c>
      <c r="I65" s="160">
        <f>+Table1[[#This Row],[2014]]</f>
        <v>26.2</v>
      </c>
      <c r="J65" s="160">
        <f>+Table1[[#This Row],[2015]]</f>
        <v>26.4</v>
      </c>
      <c r="K65" s="160">
        <f>+Table1[[#This Row],[2016]]</f>
        <v>25.7</v>
      </c>
      <c r="L65" s="160">
        <f>+Table1[[#This Row],[2017]]</f>
        <v>25.5</v>
      </c>
      <c r="M65" s="160">
        <f>+Table1[[#This Row],[2018]]</f>
        <v>25.5</v>
      </c>
      <c r="N65" s="160">
        <f>+Table1[[#This Row],[2019]]</f>
        <v>26.5</v>
      </c>
      <c r="O65" s="77">
        <f>+Table1[[#This Row],[2020]]</f>
        <v>24.3</v>
      </c>
      <c r="P65" s="78">
        <f>+Table1[[#This Row],[2021p]]</f>
        <v>23.1</v>
      </c>
      <c r="Q65" s="7"/>
      <c r="R65" s="20"/>
      <c r="AF65" s="7"/>
      <c r="AG65" s="7"/>
      <c r="AH65" s="7"/>
      <c r="AI65" s="7"/>
      <c r="AJ65" s="7"/>
      <c r="AK65" s="7"/>
      <c r="AL65" s="7"/>
      <c r="AM65" s="7"/>
      <c r="AN65" s="7"/>
    </row>
    <row r="66" spans="3:40" ht="16.5" customHeight="1" x14ac:dyDescent="0.25">
      <c r="C66" s="73">
        <v>62</v>
      </c>
      <c r="D66" s="26" t="s">
        <v>85</v>
      </c>
      <c r="E66" s="125" t="s">
        <v>209</v>
      </c>
      <c r="F66" s="75" t="s">
        <v>88</v>
      </c>
      <c r="G66" s="58" t="s">
        <v>83</v>
      </c>
      <c r="H66" s="37">
        <f>+Table1[[#This Row],[2013]]</f>
        <v>26.8</v>
      </c>
      <c r="I66" s="37">
        <f>+Table1[[#This Row],[2014]]</f>
        <v>26.2</v>
      </c>
      <c r="J66" s="37">
        <f>+Table1[[#This Row],[2015]]</f>
        <v>26.2</v>
      </c>
      <c r="K66" s="37">
        <f>+Table1[[#This Row],[2016]]</f>
        <v>26.1</v>
      </c>
      <c r="L66" s="38">
        <f>+Table1[[#This Row],[2017]]</f>
        <v>26</v>
      </c>
      <c r="M66" s="37">
        <f>+Table1[[#This Row],[2018]]</f>
        <v>25.7</v>
      </c>
      <c r="N66" s="37">
        <f>+Table1[[#This Row],[2019]]</f>
        <v>26.5</v>
      </c>
      <c r="O66" s="38">
        <f>+Table1[[#This Row],[2020]]</f>
        <v>24.5</v>
      </c>
      <c r="P66" s="52">
        <f>+Table1[[#This Row],[2021p]]</f>
        <v>22.9</v>
      </c>
      <c r="Q66" s="7"/>
      <c r="R66" s="20"/>
      <c r="AF66" s="7"/>
      <c r="AG66" s="7"/>
      <c r="AH66" s="7"/>
      <c r="AI66" s="7"/>
      <c r="AJ66" s="7"/>
      <c r="AK66" s="7"/>
      <c r="AL66" s="7"/>
      <c r="AM66" s="7"/>
      <c r="AN66" s="7"/>
    </row>
    <row r="67" spans="3:40" ht="16.5" customHeight="1" x14ac:dyDescent="0.25">
      <c r="C67" s="73">
        <v>63</v>
      </c>
      <c r="D67" s="26" t="s">
        <v>85</v>
      </c>
      <c r="E67" s="125" t="s">
        <v>209</v>
      </c>
      <c r="F67" s="75" t="s">
        <v>88</v>
      </c>
      <c r="G67" s="58" t="s">
        <v>84</v>
      </c>
      <c r="H67" s="37">
        <f>+Table1[[#This Row],[2013]]</f>
        <v>27.6</v>
      </c>
      <c r="I67" s="37">
        <f>+Table1[[#This Row],[2014]]</f>
        <v>26.1</v>
      </c>
      <c r="J67" s="37">
        <f>+Table1[[#This Row],[2015]]</f>
        <v>26.5</v>
      </c>
      <c r="K67" s="37">
        <f>+Table1[[#This Row],[2016]]</f>
        <v>25.2</v>
      </c>
      <c r="L67" s="37">
        <f>+Table1[[#This Row],[2017]]</f>
        <v>24.9</v>
      </c>
      <c r="M67" s="37">
        <f>+Table1[[#This Row],[2018]]</f>
        <v>25.3</v>
      </c>
      <c r="N67" s="37">
        <f>+Table1[[#This Row],[2019]]</f>
        <v>26.5</v>
      </c>
      <c r="O67" s="38">
        <f>+Table1[[#This Row],[2020]]</f>
        <v>24.1</v>
      </c>
      <c r="P67" s="52">
        <f>+Table1[[#This Row],[2021p]]</f>
        <v>23.3</v>
      </c>
      <c r="Q67" s="7"/>
      <c r="R67" s="20"/>
      <c r="AF67" s="7"/>
      <c r="AG67" s="7"/>
      <c r="AH67" s="7"/>
      <c r="AI67" s="7"/>
      <c r="AJ67" s="7"/>
      <c r="AK67" s="7"/>
      <c r="AL67" s="7"/>
      <c r="AM67" s="7"/>
      <c r="AN67" s="7"/>
    </row>
    <row r="68" spans="3:40" ht="16.5" customHeight="1" x14ac:dyDescent="0.25">
      <c r="C68" s="73">
        <v>64</v>
      </c>
      <c r="D68" s="26" t="s">
        <v>85</v>
      </c>
      <c r="E68" s="125" t="s">
        <v>209</v>
      </c>
      <c r="F68" s="75" t="s">
        <v>89</v>
      </c>
      <c r="G68" s="153" t="s">
        <v>56</v>
      </c>
      <c r="H68" s="160">
        <f>+Table1[[#This Row],[2013]]</f>
        <v>25.7</v>
      </c>
      <c r="I68" s="160">
        <f>+Table1[[#This Row],[2014]]</f>
        <v>24.6</v>
      </c>
      <c r="J68" s="160">
        <f>+Table1[[#This Row],[2015]]</f>
        <v>25.1</v>
      </c>
      <c r="K68" s="160">
        <f>+Table1[[#This Row],[2016]]</f>
        <v>24.6</v>
      </c>
      <c r="L68" s="160">
        <f>+Table1[[#This Row],[2017]]</f>
        <v>24.4</v>
      </c>
      <c r="M68" s="160">
        <f>+Table1[[#This Row],[2018]]</f>
        <v>24.1</v>
      </c>
      <c r="N68" s="160">
        <f>+Table1[[#This Row],[2019]]</f>
        <v>24.9</v>
      </c>
      <c r="O68" s="77">
        <f>+Table1[[#This Row],[2020]]</f>
        <v>23</v>
      </c>
      <c r="P68" s="78">
        <f>+Table1[[#This Row],[2021p]]</f>
        <v>21.6</v>
      </c>
      <c r="AF68" s="7"/>
      <c r="AG68" s="7"/>
      <c r="AH68" s="7"/>
      <c r="AI68" s="7"/>
      <c r="AJ68" s="7"/>
      <c r="AK68" s="7"/>
      <c r="AL68" s="7"/>
      <c r="AM68" s="7"/>
      <c r="AN68" s="7"/>
    </row>
    <row r="69" spans="3:40" s="7" customFormat="1" x14ac:dyDescent="0.25">
      <c r="C69" s="73">
        <v>65</v>
      </c>
      <c r="D69" s="26" t="s">
        <v>85</v>
      </c>
      <c r="E69" s="125" t="s">
        <v>209</v>
      </c>
      <c r="F69" s="75" t="s">
        <v>89</v>
      </c>
      <c r="G69" s="58" t="s">
        <v>83</v>
      </c>
      <c r="H69" s="37">
        <f>+Table1[[#This Row],[2013]]</f>
        <v>25.4</v>
      </c>
      <c r="I69" s="37">
        <f>+Table1[[#This Row],[2014]]</f>
        <v>24.8</v>
      </c>
      <c r="J69" s="38">
        <f>+Table1[[#This Row],[2015]]</f>
        <v>25</v>
      </c>
      <c r="K69" s="38">
        <f>+Table1[[#This Row],[2016]]</f>
        <v>25</v>
      </c>
      <c r="L69" s="37">
        <f>+Table1[[#This Row],[2017]]</f>
        <v>24.9</v>
      </c>
      <c r="M69" s="37">
        <f>+Table1[[#This Row],[2018]]</f>
        <v>24.4</v>
      </c>
      <c r="N69" s="37">
        <f>+Table1[[#This Row],[2019]]</f>
        <v>25.3</v>
      </c>
      <c r="O69" s="38">
        <f>+Table1[[#This Row],[2020]]</f>
        <v>23.3</v>
      </c>
      <c r="P69" s="52">
        <f>+Table1[[#This Row],[2021p]]</f>
        <v>21.5</v>
      </c>
      <c r="Q69"/>
      <c r="R69" s="5"/>
      <c r="S69" s="20"/>
      <c r="T69" s="20"/>
    </row>
    <row r="70" spans="3:40" s="7" customFormat="1" x14ac:dyDescent="0.25">
      <c r="C70" s="73">
        <v>66</v>
      </c>
      <c r="D70" s="26" t="s">
        <v>85</v>
      </c>
      <c r="E70" s="125" t="s">
        <v>209</v>
      </c>
      <c r="F70" s="75" t="s">
        <v>89</v>
      </c>
      <c r="G70" s="58" t="s">
        <v>84</v>
      </c>
      <c r="H70" s="38">
        <f>+Table1[[#This Row],[2013]]</f>
        <v>26</v>
      </c>
      <c r="I70" s="37">
        <f>+Table1[[#This Row],[2014]]</f>
        <v>24.4</v>
      </c>
      <c r="J70" s="37">
        <f>+Table1[[#This Row],[2015]]</f>
        <v>25.2</v>
      </c>
      <c r="K70" s="37">
        <f>+Table1[[#This Row],[2016]]</f>
        <v>24.3</v>
      </c>
      <c r="L70" s="37">
        <f>+Table1[[#This Row],[2017]]</f>
        <v>23.9</v>
      </c>
      <c r="M70" s="37">
        <f>+Table1[[#This Row],[2018]]</f>
        <v>23.9</v>
      </c>
      <c r="N70" s="37">
        <f>+Table1[[#This Row],[2019]]</f>
        <v>24.5</v>
      </c>
      <c r="O70" s="38">
        <f>+Table1[[#This Row],[2020]]</f>
        <v>22.7</v>
      </c>
      <c r="P70" s="52">
        <f>+Table1[[#This Row],[2021p]]</f>
        <v>21.7</v>
      </c>
      <c r="Q70"/>
      <c r="R70" s="5"/>
      <c r="S70" s="20"/>
      <c r="T70" s="20"/>
    </row>
    <row r="71" spans="3:40" s="7" customFormat="1" ht="24" x14ac:dyDescent="0.25">
      <c r="C71" s="73">
        <v>67</v>
      </c>
      <c r="D71" s="26" t="s">
        <v>105</v>
      </c>
      <c r="E71" s="125" t="s">
        <v>210</v>
      </c>
      <c r="F71" s="75" t="s">
        <v>107</v>
      </c>
      <c r="G71" s="151" t="s">
        <v>56</v>
      </c>
      <c r="H71" s="160">
        <f>+Table1[[#This Row],[2013]]</f>
        <v>5.5</v>
      </c>
      <c r="I71" s="160">
        <f>+Table1[[#This Row],[2014]]</f>
        <v>7.2</v>
      </c>
      <c r="J71" s="160">
        <f>+Table1[[#This Row],[2015]]</f>
        <v>6.1</v>
      </c>
      <c r="K71" s="160">
        <f>+Table1[[#This Row],[2016]]</f>
        <v>6.6</v>
      </c>
      <c r="L71" s="160">
        <f>+Table1[[#This Row],[2017]]</f>
        <v>5.9</v>
      </c>
      <c r="M71" s="160">
        <f>+Table1[[#This Row],[2018]]</f>
        <v>6.1</v>
      </c>
      <c r="N71" s="77">
        <f>+Table1[[#This Row],[2019]]</f>
        <v>7</v>
      </c>
      <c r="O71" s="77">
        <f>+Table1[[#This Row],[2020]]</f>
        <v>7</v>
      </c>
      <c r="P71" s="78">
        <f>+Table1[[#This Row],[2021p]]</f>
        <v>5</v>
      </c>
      <c r="Q71"/>
      <c r="R71" s="5"/>
      <c r="S71" s="20"/>
      <c r="T71" s="20"/>
    </row>
    <row r="72" spans="3:40" ht="24" x14ac:dyDescent="0.25">
      <c r="C72" s="73">
        <v>68</v>
      </c>
      <c r="D72" s="26" t="s">
        <v>105</v>
      </c>
      <c r="E72" s="125" t="s">
        <v>210</v>
      </c>
      <c r="F72" s="75" t="s">
        <v>107</v>
      </c>
      <c r="G72" s="56" t="s">
        <v>83</v>
      </c>
      <c r="H72" s="37">
        <f>+Table1[[#This Row],[2013]]</f>
        <v>6.4</v>
      </c>
      <c r="I72" s="37">
        <f>+Table1[[#This Row],[2014]]</f>
        <v>8.6999999999999993</v>
      </c>
      <c r="J72" s="37">
        <f>+Table1[[#This Row],[2015]]</f>
        <v>7.9</v>
      </c>
      <c r="K72" s="37">
        <f>+Table1[[#This Row],[2016]]</f>
        <v>8.6</v>
      </c>
      <c r="L72" s="37">
        <f>+Table1[[#This Row],[2017]]</f>
        <v>6.5</v>
      </c>
      <c r="M72" s="37">
        <f>+Table1[[#This Row],[2018]]</f>
        <v>7.8</v>
      </c>
      <c r="N72" s="37">
        <f>+Table1[[#This Row],[2019]]</f>
        <v>9.5</v>
      </c>
      <c r="O72" s="38">
        <f>+Table1[[#This Row],[2020]]</f>
        <v>9.1</v>
      </c>
      <c r="P72" s="52">
        <f>+Table1[[#This Row],[2021p]]</f>
        <v>6.6</v>
      </c>
      <c r="AF72" s="7"/>
      <c r="AG72" s="7"/>
      <c r="AH72" s="7"/>
      <c r="AI72" s="7"/>
      <c r="AJ72" s="7"/>
      <c r="AK72" s="7"/>
      <c r="AL72" s="7"/>
      <c r="AM72" s="7"/>
      <c r="AN72" s="7"/>
    </row>
    <row r="73" spans="3:40" ht="24" x14ac:dyDescent="0.25">
      <c r="C73" s="73">
        <v>69</v>
      </c>
      <c r="D73" s="26" t="s">
        <v>105</v>
      </c>
      <c r="E73" s="125" t="s">
        <v>210</v>
      </c>
      <c r="F73" s="75" t="s">
        <v>107</v>
      </c>
      <c r="G73" s="56" t="s">
        <v>84</v>
      </c>
      <c r="H73" s="37">
        <f>+Table1[[#This Row],[2013]]</f>
        <v>4.2</v>
      </c>
      <c r="I73" s="37">
        <f>+Table1[[#This Row],[2014]]</f>
        <v>5.6</v>
      </c>
      <c r="J73" s="38">
        <f>+Table1[[#This Row],[2015]]</f>
        <v>4</v>
      </c>
      <c r="K73" s="37">
        <f>+Table1[[#This Row],[2016]]</f>
        <v>4.3</v>
      </c>
      <c r="L73" s="38">
        <f>+Table1[[#This Row],[2017]]</f>
        <v>5</v>
      </c>
      <c r="M73" s="37">
        <f>+Table1[[#This Row],[2018]]</f>
        <v>4.2</v>
      </c>
      <c r="N73" s="37">
        <f>+Table1[[#This Row],[2019]]</f>
        <v>3.9</v>
      </c>
      <c r="O73" s="38">
        <f>+Table1[[#This Row],[2020]]</f>
        <v>4.5</v>
      </c>
      <c r="P73" s="52">
        <f>+Table1[[#This Row],[2021p]]</f>
        <v>3.2</v>
      </c>
      <c r="AF73" s="7"/>
      <c r="AG73" s="7"/>
      <c r="AH73" s="7"/>
      <c r="AI73" s="7"/>
      <c r="AJ73" s="7"/>
      <c r="AK73" s="7"/>
      <c r="AL73" s="7"/>
      <c r="AM73" s="7"/>
      <c r="AN73" s="7"/>
    </row>
    <row r="74" spans="3:40" ht="24" x14ac:dyDescent="0.25">
      <c r="C74" s="73">
        <v>70</v>
      </c>
      <c r="D74" s="26" t="s">
        <v>105</v>
      </c>
      <c r="E74" s="125" t="s">
        <v>210</v>
      </c>
      <c r="F74" s="74" t="s">
        <v>106</v>
      </c>
      <c r="G74" s="151" t="s">
        <v>56</v>
      </c>
      <c r="H74" s="40">
        <f>+Table1[[#This Row],[2013]]</f>
        <v>10.9</v>
      </c>
      <c r="I74" s="40">
        <f>+Table1[[#This Row],[2014]]</f>
        <v>12.1</v>
      </c>
      <c r="J74" s="40">
        <f>+Table1[[#This Row],[2015]]</f>
        <v>18.899999999999999</v>
      </c>
      <c r="K74" s="40">
        <f>+Table1[[#This Row],[2016]]</f>
        <v>16</v>
      </c>
      <c r="L74" s="40">
        <f>+Table1[[#This Row],[2017]]</f>
        <v>19.8</v>
      </c>
      <c r="M74" s="40">
        <f>+Table1[[#This Row],[2018]]</f>
        <v>16.399999999999999</v>
      </c>
      <c r="N74" s="40">
        <f>+Table1[[#This Row],[2019]]</f>
        <v>19.899999999999999</v>
      </c>
      <c r="O74" s="77">
        <f>+Table1[[#This Row],[2020]]</f>
        <v>22.7</v>
      </c>
      <c r="P74" s="78">
        <f>+Table1[[#This Row],[2021p]]</f>
        <v>15.7</v>
      </c>
      <c r="AF74" s="7"/>
      <c r="AG74" s="7"/>
      <c r="AH74" s="7"/>
      <c r="AI74" s="7"/>
      <c r="AJ74" s="7"/>
      <c r="AK74" s="7"/>
      <c r="AL74" s="7"/>
      <c r="AM74" s="7"/>
      <c r="AN74" s="7"/>
    </row>
    <row r="75" spans="3:40" ht="24" x14ac:dyDescent="0.25">
      <c r="C75" s="73">
        <v>71</v>
      </c>
      <c r="D75" s="26" t="s">
        <v>105</v>
      </c>
      <c r="E75" s="125" t="s">
        <v>210</v>
      </c>
      <c r="F75" s="74" t="s">
        <v>106</v>
      </c>
      <c r="G75" s="56" t="s">
        <v>83</v>
      </c>
      <c r="H75" s="37">
        <f>+Table1[[#This Row],[2013]]</f>
        <v>12.4</v>
      </c>
      <c r="I75" s="37">
        <f>+Table1[[#This Row],[2014]]</f>
        <v>13.6</v>
      </c>
      <c r="J75" s="37">
        <f>+Table1[[#This Row],[2015]]</f>
        <v>19.7</v>
      </c>
      <c r="K75" s="37">
        <f>+Table1[[#This Row],[2016]]</f>
        <v>18.100000000000001</v>
      </c>
      <c r="L75" s="37">
        <f>+Table1[[#This Row],[2017]]</f>
        <v>20.5</v>
      </c>
      <c r="M75" s="37">
        <f>+Table1[[#This Row],[2018]]</f>
        <v>17.5</v>
      </c>
      <c r="N75" s="37">
        <f>+Table1[[#This Row],[2019]]</f>
        <v>20.399999999999999</v>
      </c>
      <c r="O75" s="38">
        <f>+Table1[[#This Row],[2020]]</f>
        <v>21.9</v>
      </c>
      <c r="P75" s="52">
        <f>+Table1[[#This Row],[2021p]]</f>
        <v>16.5</v>
      </c>
      <c r="AF75" s="7"/>
      <c r="AG75" s="7"/>
      <c r="AH75" s="7"/>
      <c r="AI75" s="7"/>
      <c r="AJ75" s="7"/>
      <c r="AK75" s="7"/>
      <c r="AL75" s="7"/>
      <c r="AM75" s="7"/>
      <c r="AN75" s="7"/>
    </row>
    <row r="76" spans="3:40" ht="24" x14ac:dyDescent="0.25">
      <c r="C76" s="73">
        <v>72</v>
      </c>
      <c r="D76" s="26" t="s">
        <v>105</v>
      </c>
      <c r="E76" s="125" t="s">
        <v>210</v>
      </c>
      <c r="F76" s="74" t="s">
        <v>106</v>
      </c>
      <c r="G76" s="56" t="s">
        <v>84</v>
      </c>
      <c r="H76" s="37">
        <f>+Table1[[#This Row],[2013]]</f>
        <v>6.4</v>
      </c>
      <c r="I76" s="37">
        <f>+Table1[[#This Row],[2014]]</f>
        <v>7.5</v>
      </c>
      <c r="J76" s="37">
        <f>+Table1[[#This Row],[2015]]</f>
        <v>17.2</v>
      </c>
      <c r="K76" s="37">
        <f>+Table1[[#This Row],[2016]]</f>
        <v>9.6999999999999993</v>
      </c>
      <c r="L76" s="37">
        <f>+Table1[[#This Row],[2017]]</f>
        <v>17.7</v>
      </c>
      <c r="M76" s="37">
        <f>+Table1[[#This Row],[2018]]</f>
        <v>12.7</v>
      </c>
      <c r="N76" s="37">
        <f>+Table1[[#This Row],[2019]]</f>
        <v>18.5</v>
      </c>
      <c r="O76" s="38">
        <f>+Table1[[#This Row],[2020]]</f>
        <v>24.8</v>
      </c>
      <c r="P76" s="52">
        <f>+Table1[[#This Row],[2021p]]</f>
        <v>13.3</v>
      </c>
      <c r="AF76" s="7"/>
      <c r="AG76" s="7"/>
      <c r="AH76" s="7"/>
      <c r="AI76" s="7"/>
      <c r="AJ76" s="7"/>
      <c r="AK76" s="7"/>
      <c r="AL76" s="7"/>
      <c r="AM76" s="7"/>
      <c r="AN76" s="7"/>
    </row>
    <row r="77" spans="3:40" ht="24" x14ac:dyDescent="0.25">
      <c r="C77" s="73">
        <v>73</v>
      </c>
      <c r="D77" s="26" t="s">
        <v>105</v>
      </c>
      <c r="E77" s="125" t="s">
        <v>210</v>
      </c>
      <c r="F77" s="75" t="s">
        <v>108</v>
      </c>
      <c r="G77" s="76" t="s">
        <v>56</v>
      </c>
      <c r="H77" s="40">
        <f>+Table1[[#This Row],[2013]]</f>
        <v>49</v>
      </c>
      <c r="I77" s="40">
        <f>+Table1[[#This Row],[2014]]</f>
        <v>43.7</v>
      </c>
      <c r="J77" s="40">
        <f>+Table1[[#This Row],[2015]]</f>
        <v>44</v>
      </c>
      <c r="K77" s="40">
        <f>+Table1[[#This Row],[2016]]</f>
        <v>42.2</v>
      </c>
      <c r="L77" s="40">
        <f>+Table1[[#This Row],[2017]]</f>
        <v>44.8</v>
      </c>
      <c r="M77" s="40">
        <f>+Table1[[#This Row],[2018]]</f>
        <v>47.5</v>
      </c>
      <c r="N77" s="40">
        <f>+Table1[[#This Row],[2019]]</f>
        <v>45.5</v>
      </c>
      <c r="O77" s="77">
        <f>+Table1[[#This Row],[2020]]</f>
        <v>42.8</v>
      </c>
      <c r="P77" s="78">
        <f>+Table1[[#This Row],[2021p]]</f>
        <v>40.200000000000003</v>
      </c>
      <c r="AF77" s="7"/>
      <c r="AG77" s="7"/>
      <c r="AH77" s="7"/>
      <c r="AI77" s="7"/>
      <c r="AJ77" s="7"/>
      <c r="AK77" s="7"/>
      <c r="AL77" s="7"/>
      <c r="AM77" s="7"/>
      <c r="AN77" s="7"/>
    </row>
    <row r="78" spans="3:40" ht="24" x14ac:dyDescent="0.25">
      <c r="C78" s="73">
        <v>74</v>
      </c>
      <c r="D78" s="26" t="s">
        <v>105</v>
      </c>
      <c r="E78" s="125" t="s">
        <v>210</v>
      </c>
      <c r="F78" s="75" t="s">
        <v>108</v>
      </c>
      <c r="G78" s="55" t="s">
        <v>83</v>
      </c>
      <c r="H78" s="37">
        <f>+Table1[[#This Row],[2013]]</f>
        <v>52.7</v>
      </c>
      <c r="I78" s="37">
        <f>+Table1[[#This Row],[2014]]</f>
        <v>47.5</v>
      </c>
      <c r="J78" s="48">
        <f>+Table1[[#This Row],[2015]]</f>
        <v>47</v>
      </c>
      <c r="K78" s="37">
        <f>+Table1[[#This Row],[2016]]</f>
        <v>45.4</v>
      </c>
      <c r="L78" s="37">
        <f>+Table1[[#This Row],[2017]]</f>
        <v>47.9</v>
      </c>
      <c r="M78" s="37">
        <f>+Table1[[#This Row],[2018]]</f>
        <v>50.4</v>
      </c>
      <c r="N78" s="37">
        <f>+Table1[[#This Row],[2019]]</f>
        <v>49.8</v>
      </c>
      <c r="O78" s="38">
        <f>+Table1[[#This Row],[2020]]</f>
        <v>46.8</v>
      </c>
      <c r="P78" s="52">
        <f>+Table1[[#This Row],[2021p]]</f>
        <v>43.5</v>
      </c>
      <c r="AF78" s="7"/>
      <c r="AG78" s="7"/>
      <c r="AH78" s="7"/>
      <c r="AI78" s="7"/>
      <c r="AJ78" s="7"/>
      <c r="AK78" s="7"/>
      <c r="AL78" s="7"/>
      <c r="AM78" s="7"/>
      <c r="AN78" s="7"/>
    </row>
    <row r="79" spans="3:40" ht="24" x14ac:dyDescent="0.25">
      <c r="C79" s="73">
        <v>75</v>
      </c>
      <c r="D79" s="26" t="s">
        <v>105</v>
      </c>
      <c r="E79" s="125" t="s">
        <v>210</v>
      </c>
      <c r="F79" s="75" t="s">
        <v>108</v>
      </c>
      <c r="G79" s="55" t="s">
        <v>84</v>
      </c>
      <c r="H79" s="37">
        <f>+Table1[[#This Row],[2013]]</f>
        <v>44.8</v>
      </c>
      <c r="I79" s="37">
        <f>+Table1[[#This Row],[2014]]</f>
        <v>38.5</v>
      </c>
      <c r="J79" s="37">
        <f>+Table1[[#This Row],[2015]]</f>
        <v>40.200000000000003</v>
      </c>
      <c r="K79" s="37">
        <f>+Table1[[#This Row],[2016]]</f>
        <v>38.200000000000003</v>
      </c>
      <c r="L79" s="37">
        <f>+Table1[[#This Row],[2017]]</f>
        <v>39.6</v>
      </c>
      <c r="M79" s="37">
        <f>+Table1[[#This Row],[2018]]</f>
        <v>43.4</v>
      </c>
      <c r="N79" s="37">
        <f>+Table1[[#This Row],[2019]]</f>
        <v>40.9</v>
      </c>
      <c r="O79" s="38">
        <f>+Table1[[#This Row],[2020]]</f>
        <v>38.299999999999997</v>
      </c>
      <c r="P79" s="52">
        <f>+Table1[[#This Row],[2021p]]</f>
        <v>36.6</v>
      </c>
      <c r="AF79" s="7"/>
      <c r="AG79" s="7"/>
      <c r="AH79" s="7"/>
      <c r="AI79" s="7"/>
      <c r="AJ79" s="7"/>
      <c r="AK79" s="7"/>
      <c r="AL79" s="7"/>
      <c r="AM79" s="7"/>
      <c r="AN79" s="7"/>
    </row>
    <row r="80" spans="3:40" ht="24" x14ac:dyDescent="0.25">
      <c r="C80" s="73">
        <v>76</v>
      </c>
      <c r="D80" s="26" t="s">
        <v>105</v>
      </c>
      <c r="E80" s="125" t="s">
        <v>210</v>
      </c>
      <c r="F80" s="75" t="s">
        <v>109</v>
      </c>
      <c r="G80" s="76" t="s">
        <v>56</v>
      </c>
      <c r="H80" s="40">
        <f>+Table1[[#This Row],[2013]]</f>
        <v>12.1</v>
      </c>
      <c r="I80" s="40">
        <f>+Table1[[#This Row],[2014]]</f>
        <v>12.9</v>
      </c>
      <c r="J80" s="40">
        <f>+Table1[[#This Row],[2015]]</f>
        <v>13.4</v>
      </c>
      <c r="K80" s="40">
        <f>+Table1[[#This Row],[2016]]</f>
        <v>15.1</v>
      </c>
      <c r="L80" s="40">
        <f>+Table1[[#This Row],[2017]]</f>
        <v>13.6</v>
      </c>
      <c r="M80" s="40">
        <f>+Table1[[#This Row],[2018]]</f>
        <v>11.7</v>
      </c>
      <c r="N80" s="40">
        <f>+Table1[[#This Row],[2019]]</f>
        <v>11.4</v>
      </c>
      <c r="O80" s="77">
        <f>+Table1[[#This Row],[2020]]</f>
        <v>12.2</v>
      </c>
      <c r="P80" s="78">
        <f>+Table1[[#This Row],[2021p]]</f>
        <v>12.2</v>
      </c>
      <c r="AF80" s="7"/>
      <c r="AG80" s="7"/>
      <c r="AH80" s="7"/>
      <c r="AI80" s="7"/>
      <c r="AJ80" s="7"/>
      <c r="AK80" s="7"/>
      <c r="AL80" s="7"/>
      <c r="AM80" s="7"/>
      <c r="AN80" s="7"/>
    </row>
    <row r="81" spans="3:40" ht="24" x14ac:dyDescent="0.25">
      <c r="C81" s="73">
        <v>77</v>
      </c>
      <c r="D81" s="26" t="s">
        <v>105</v>
      </c>
      <c r="E81" s="125" t="s">
        <v>210</v>
      </c>
      <c r="F81" s="75" t="s">
        <v>109</v>
      </c>
      <c r="G81" s="55" t="s">
        <v>83</v>
      </c>
      <c r="H81" s="37">
        <f>+Table1[[#This Row],[2013]]</f>
        <v>12.6</v>
      </c>
      <c r="I81" s="37">
        <f>+Table1[[#This Row],[2014]]</f>
        <v>12.4</v>
      </c>
      <c r="J81" s="37">
        <f>+Table1[[#This Row],[2015]]</f>
        <v>14.2</v>
      </c>
      <c r="K81" s="37">
        <f>+Table1[[#This Row],[2016]]</f>
        <v>16.399999999999999</v>
      </c>
      <c r="L81" s="37">
        <f>+Table1[[#This Row],[2017]]</f>
        <v>14.5</v>
      </c>
      <c r="M81" s="37">
        <f>+Table1[[#This Row],[2018]]</f>
        <v>12.3</v>
      </c>
      <c r="N81" s="37">
        <f>+Table1[[#This Row],[2019]]</f>
        <v>13.8</v>
      </c>
      <c r="O81" s="38">
        <f>+Table1[[#This Row],[2020]]</f>
        <v>13.3</v>
      </c>
      <c r="P81" s="52">
        <f>+Table1[[#This Row],[2021p]]</f>
        <v>12.4</v>
      </c>
      <c r="AF81" s="7"/>
      <c r="AG81" s="7"/>
      <c r="AH81" s="7"/>
      <c r="AI81" s="7"/>
      <c r="AJ81" s="7"/>
      <c r="AK81" s="7"/>
      <c r="AL81" s="7"/>
      <c r="AM81" s="7"/>
      <c r="AN81" s="7"/>
    </row>
    <row r="82" spans="3:40" ht="24" x14ac:dyDescent="0.25">
      <c r="C82" s="73">
        <v>78</v>
      </c>
      <c r="D82" s="26" t="s">
        <v>105</v>
      </c>
      <c r="E82" s="125" t="s">
        <v>210</v>
      </c>
      <c r="F82" s="75" t="s">
        <v>109</v>
      </c>
      <c r="G82" s="55" t="s">
        <v>84</v>
      </c>
      <c r="H82" s="37">
        <f>+Table1[[#This Row],[2013]]</f>
        <v>11.6</v>
      </c>
      <c r="I82" s="37">
        <f>+Table1[[#This Row],[2014]]</f>
        <v>13.4</v>
      </c>
      <c r="J82" s="37">
        <f>+Table1[[#This Row],[2015]]</f>
        <v>12.7</v>
      </c>
      <c r="K82" s="37">
        <f>+Table1[[#This Row],[2016]]</f>
        <v>13.8</v>
      </c>
      <c r="L82" s="37">
        <f>+Table1[[#This Row],[2017]]</f>
        <v>12.8</v>
      </c>
      <c r="M82" s="37">
        <f>+Table1[[#This Row],[2018]]</f>
        <v>11.2</v>
      </c>
      <c r="N82" s="38">
        <f>+Table1[[#This Row],[2019]]</f>
        <v>9</v>
      </c>
      <c r="O82" s="38">
        <f>+Table1[[#This Row],[2020]]</f>
        <v>11.2</v>
      </c>
      <c r="P82" s="52">
        <f>+Table1[[#This Row],[2021p]]</f>
        <v>12</v>
      </c>
      <c r="AF82" s="7"/>
      <c r="AG82" s="7"/>
      <c r="AH82" s="7"/>
      <c r="AI82" s="7"/>
      <c r="AJ82" s="7"/>
      <c r="AK82" s="7"/>
      <c r="AL82" s="7"/>
      <c r="AM82" s="7"/>
      <c r="AN82" s="7"/>
    </row>
    <row r="83" spans="3:40" ht="24" x14ac:dyDescent="0.25">
      <c r="C83" s="73">
        <v>79</v>
      </c>
      <c r="D83" s="26" t="s">
        <v>105</v>
      </c>
      <c r="E83" s="125" t="s">
        <v>210</v>
      </c>
      <c r="F83" s="75" t="s">
        <v>110</v>
      </c>
      <c r="G83" s="76" t="s">
        <v>56</v>
      </c>
      <c r="H83" s="40">
        <f>+Table1[[#This Row],[2013]]</f>
        <v>30</v>
      </c>
      <c r="I83" s="40">
        <f>+Table1[[#This Row],[2014]]</f>
        <v>32</v>
      </c>
      <c r="J83" s="40">
        <f>+Table1[[#This Row],[2015]]</f>
        <v>33.4</v>
      </c>
      <c r="K83" s="40">
        <f>+Table1[[#This Row],[2016]]</f>
        <v>32.9</v>
      </c>
      <c r="L83" s="40">
        <f>+Table1[[#This Row],[2017]]</f>
        <v>31</v>
      </c>
      <c r="M83" s="40">
        <f>+Table1[[#This Row],[2018]]</f>
        <v>31.1</v>
      </c>
      <c r="N83" s="40">
        <f>+Table1[[#This Row],[2019]]</f>
        <v>35.9</v>
      </c>
      <c r="O83" s="77">
        <f>+Table1[[#This Row],[2020]]</f>
        <v>29.5</v>
      </c>
      <c r="P83" s="78">
        <f>+Table1[[#This Row],[2021p]]</f>
        <v>28.8</v>
      </c>
      <c r="AF83" s="7"/>
      <c r="AG83" s="7"/>
      <c r="AH83" s="7"/>
      <c r="AI83" s="7"/>
      <c r="AJ83" s="7"/>
      <c r="AK83" s="7"/>
      <c r="AL83" s="7"/>
      <c r="AM83" s="7"/>
      <c r="AN83" s="7"/>
    </row>
    <row r="84" spans="3:40" ht="24" x14ac:dyDescent="0.25">
      <c r="C84" s="73">
        <v>80</v>
      </c>
      <c r="D84" s="26" t="s">
        <v>105</v>
      </c>
      <c r="E84" s="125" t="s">
        <v>210</v>
      </c>
      <c r="F84" s="75" t="s">
        <v>110</v>
      </c>
      <c r="G84" s="55" t="s">
        <v>83</v>
      </c>
      <c r="H84" s="37">
        <f>+Table1[[#This Row],[2013]]</f>
        <v>26.4</v>
      </c>
      <c r="I84" s="37">
        <f>+Table1[[#This Row],[2014]]</f>
        <v>28.6</v>
      </c>
      <c r="J84" s="37">
        <f>+Table1[[#This Row],[2015]]</f>
        <v>29.4</v>
      </c>
      <c r="K84" s="37">
        <f>+Table1[[#This Row],[2016]]</f>
        <v>25.8</v>
      </c>
      <c r="L84" s="37">
        <f>+Table1[[#This Row],[2017]]</f>
        <v>28.5</v>
      </c>
      <c r="M84" s="38">
        <f>+Table1[[#This Row],[2018]]</f>
        <v>26</v>
      </c>
      <c r="N84" s="38">
        <f>+Table1[[#This Row],[2019]]</f>
        <v>33</v>
      </c>
      <c r="O84" s="38">
        <f>+Table1[[#This Row],[2020]]</f>
        <v>26</v>
      </c>
      <c r="P84" s="52">
        <f>+Table1[[#This Row],[2021p]]</f>
        <v>29.4</v>
      </c>
      <c r="AF84" s="7"/>
      <c r="AG84" s="7"/>
      <c r="AH84" s="7"/>
      <c r="AI84" s="7"/>
      <c r="AJ84" s="7"/>
      <c r="AK84" s="7"/>
      <c r="AL84" s="7"/>
      <c r="AM84" s="7"/>
      <c r="AN84" s="7"/>
    </row>
    <row r="85" spans="3:40" ht="24" x14ac:dyDescent="0.25">
      <c r="C85" s="73">
        <v>81</v>
      </c>
      <c r="D85" s="26" t="s">
        <v>105</v>
      </c>
      <c r="E85" s="125" t="s">
        <v>210</v>
      </c>
      <c r="F85" s="75" t="s">
        <v>110</v>
      </c>
      <c r="G85" s="55" t="s">
        <v>84</v>
      </c>
      <c r="H85" s="37">
        <f>+Table1[[#This Row],[2013]]</f>
        <v>31.3</v>
      </c>
      <c r="I85" s="37">
        <f>+Table1[[#This Row],[2014]]</f>
        <v>33.200000000000003</v>
      </c>
      <c r="J85" s="37">
        <f>+Table1[[#This Row],[2015]]</f>
        <v>34.700000000000003</v>
      </c>
      <c r="K85" s="37">
        <f>+Table1[[#This Row],[2016]]</f>
        <v>35.4</v>
      </c>
      <c r="L85" s="37">
        <f>+Table1[[#This Row],[2017]]</f>
        <v>31.9</v>
      </c>
      <c r="M85" s="37">
        <f>+Table1[[#This Row],[2018]]</f>
        <v>32.799999999999997</v>
      </c>
      <c r="N85" s="37">
        <f>+Table1[[#This Row],[2019]]</f>
        <v>36.9</v>
      </c>
      <c r="O85" s="38">
        <f>+Table1[[#This Row],[2020]]</f>
        <v>30.8</v>
      </c>
      <c r="P85" s="52">
        <f>+Table1[[#This Row],[2021p]]</f>
        <v>28.6</v>
      </c>
      <c r="AF85" s="7"/>
      <c r="AG85" s="7"/>
      <c r="AH85" s="7"/>
      <c r="AI85" s="7"/>
      <c r="AJ85" s="7"/>
      <c r="AK85" s="7"/>
      <c r="AL85" s="7"/>
      <c r="AM85" s="7"/>
      <c r="AN85" s="7"/>
    </row>
    <row r="86" spans="3:40" x14ac:dyDescent="0.25">
      <c r="C86" s="73">
        <v>82</v>
      </c>
      <c r="D86" s="26" t="s">
        <v>111</v>
      </c>
      <c r="E86" s="125" t="s">
        <v>211</v>
      </c>
      <c r="F86" s="75" t="s">
        <v>112</v>
      </c>
      <c r="G86" s="76" t="s">
        <v>56</v>
      </c>
      <c r="H86" s="160">
        <f>+Table1[[#This Row],[2013]]</f>
        <v>5.9</v>
      </c>
      <c r="I86" s="160">
        <f>+Table1[[#This Row],[2014]]</f>
        <v>7.8</v>
      </c>
      <c r="J86" s="160">
        <f>+Table1[[#This Row],[2015]]</f>
        <v>7.6</v>
      </c>
      <c r="K86" s="160">
        <f>+Table1[[#This Row],[2016]]</f>
        <v>7.6</v>
      </c>
      <c r="L86" s="160">
        <f>+Table1[[#This Row],[2017]]</f>
        <v>7.6</v>
      </c>
      <c r="M86" s="160">
        <f>+Table1[[#This Row],[2018]]</f>
        <v>7.3</v>
      </c>
      <c r="N86" s="77">
        <f>+Table1[[#This Row],[2019]]</f>
        <v>9</v>
      </c>
      <c r="O86" s="77">
        <f>+Table1[[#This Row],[2020]]</f>
        <v>9.8000000000000007</v>
      </c>
      <c r="P86" s="78">
        <f>+Table1[[#This Row],[2021p]]</f>
        <v>6.5</v>
      </c>
      <c r="AF86" s="7"/>
      <c r="AG86" s="7"/>
      <c r="AH86" s="7"/>
      <c r="AI86" s="7"/>
      <c r="AJ86" s="7"/>
      <c r="AK86" s="7"/>
      <c r="AL86" s="7"/>
      <c r="AM86" s="7"/>
      <c r="AN86" s="7"/>
    </row>
    <row r="87" spans="3:40" x14ac:dyDescent="0.25">
      <c r="C87" s="73">
        <v>83</v>
      </c>
      <c r="D87" s="26" t="s">
        <v>111</v>
      </c>
      <c r="E87" s="125" t="s">
        <v>211</v>
      </c>
      <c r="F87" s="75" t="s">
        <v>106</v>
      </c>
      <c r="G87" s="76" t="s">
        <v>56</v>
      </c>
      <c r="H87" s="160">
        <f>+Table1[[#This Row],[2013]]</f>
        <v>10.7</v>
      </c>
      <c r="I87" s="160">
        <f>+Table1[[#This Row],[2014]]</f>
        <v>11.8</v>
      </c>
      <c r="J87" s="160">
        <f>+Table1[[#This Row],[2015]]</f>
        <v>18.899999999999999</v>
      </c>
      <c r="K87" s="160">
        <f>+Table1[[#This Row],[2016]]</f>
        <v>15.9</v>
      </c>
      <c r="L87" s="160">
        <f>+Table1[[#This Row],[2017]]</f>
        <v>19.600000000000001</v>
      </c>
      <c r="M87" s="160">
        <f>+Table1[[#This Row],[2018]]</f>
        <v>15.9</v>
      </c>
      <c r="N87" s="160">
        <f>+Table1[[#This Row],[2019]]</f>
        <v>20.100000000000001</v>
      </c>
      <c r="O87" s="77">
        <f>+Table1[[#This Row],[2020]]</f>
        <v>22.8</v>
      </c>
      <c r="P87" s="78">
        <f>+Table1[[#This Row],[2021p]]</f>
        <v>15.8</v>
      </c>
      <c r="AF87" s="7"/>
      <c r="AG87" s="7"/>
      <c r="AH87" s="7"/>
      <c r="AI87" s="7"/>
      <c r="AJ87" s="7"/>
      <c r="AK87" s="7"/>
      <c r="AL87" s="7"/>
      <c r="AM87" s="7"/>
      <c r="AN87" s="7"/>
    </row>
    <row r="88" spans="3:40" x14ac:dyDescent="0.25">
      <c r="C88" s="73">
        <v>84</v>
      </c>
      <c r="D88" s="26" t="s">
        <v>111</v>
      </c>
      <c r="E88" s="125" t="s">
        <v>211</v>
      </c>
      <c r="F88" s="75" t="s">
        <v>107</v>
      </c>
      <c r="G88" s="76" t="s">
        <v>56</v>
      </c>
      <c r="H88" s="160">
        <f>+Table1[[#This Row],[2013]]</f>
        <v>5.5</v>
      </c>
      <c r="I88" s="160">
        <f>+Table1[[#This Row],[2014]]</f>
        <v>7.3</v>
      </c>
      <c r="J88" s="160">
        <f>+Table1[[#This Row],[2015]]</f>
        <v>6.2</v>
      </c>
      <c r="K88" s="160">
        <f>+Table1[[#This Row],[2016]]</f>
        <v>6.7</v>
      </c>
      <c r="L88" s="160">
        <f>+Table1[[#This Row],[2017]]</f>
        <v>5.9</v>
      </c>
      <c r="M88" s="160">
        <f>+Table1[[#This Row],[2018]]</f>
        <v>6.2</v>
      </c>
      <c r="N88" s="160">
        <f>+Table1[[#This Row],[2019]]</f>
        <v>6.9</v>
      </c>
      <c r="O88" s="77">
        <f>+Table1[[#This Row],[2020]]</f>
        <v>7</v>
      </c>
      <c r="P88" s="78">
        <f>+Table1[[#This Row],[2021p]]</f>
        <v>5</v>
      </c>
      <c r="AF88" s="7"/>
      <c r="AG88" s="7"/>
      <c r="AH88" s="7"/>
      <c r="AI88" s="7"/>
      <c r="AJ88" s="7"/>
      <c r="AK88" s="7"/>
      <c r="AL88" s="7"/>
      <c r="AM88" s="7"/>
      <c r="AN88" s="7"/>
    </row>
    <row r="89" spans="3:40" x14ac:dyDescent="0.25">
      <c r="C89" s="73">
        <v>85</v>
      </c>
      <c r="D89" s="26" t="s">
        <v>184</v>
      </c>
      <c r="E89" s="125" t="s">
        <v>219</v>
      </c>
      <c r="F89" s="75" t="s">
        <v>184</v>
      </c>
      <c r="G89" s="76" t="s">
        <v>56</v>
      </c>
      <c r="H89" s="160" t="str">
        <f>+Table1[[#This Row],[2013]]</f>
        <v>n/a</v>
      </c>
      <c r="I89" s="160" t="str">
        <f>+Table1[[#This Row],[2014]]</f>
        <v>n/a</v>
      </c>
      <c r="J89" s="160" t="str">
        <f>+Table1[[#This Row],[2015]]</f>
        <v>n/a</v>
      </c>
      <c r="K89" s="160">
        <f>+Table1[[#This Row],[2016]]</f>
        <v>15.6</v>
      </c>
      <c r="L89" s="160">
        <f>+Table1[[#This Row],[2017]]</f>
        <v>15.3</v>
      </c>
      <c r="M89" s="160">
        <f>+Table1[[#This Row],[2018]]</f>
        <v>14.7</v>
      </c>
      <c r="N89" s="160">
        <f>+Table1[[#This Row],[2019]]</f>
        <v>14.7</v>
      </c>
      <c r="O89" s="77">
        <f>+Table1[[#This Row],[2020]]</f>
        <v>14.9</v>
      </c>
      <c r="P89" s="78" t="str">
        <f>+Table1[[#This Row],[2021p]]</f>
        <v>:</v>
      </c>
      <c r="Q89" s="7"/>
      <c r="R89" s="20"/>
      <c r="AF89" s="7"/>
      <c r="AG89" s="7"/>
      <c r="AH89" s="7"/>
      <c r="AI89" s="7"/>
      <c r="AJ89" s="7"/>
      <c r="AK89" s="7"/>
      <c r="AL89" s="7"/>
      <c r="AM89" s="7"/>
      <c r="AN89" s="7"/>
    </row>
    <row r="90" spans="3:40" x14ac:dyDescent="0.25">
      <c r="C90" s="230">
        <v>86</v>
      </c>
      <c r="D90" s="98" t="s">
        <v>246</v>
      </c>
      <c r="E90" s="126" t="s">
        <v>217</v>
      </c>
      <c r="F90" s="115" t="s">
        <v>243</v>
      </c>
      <c r="G90" s="142" t="s">
        <v>56</v>
      </c>
      <c r="H90" s="163">
        <f>+Table1[[#This Row],[2013]]</f>
        <v>32.890251760308182</v>
      </c>
      <c r="I90" s="163">
        <f>+Table1[[#This Row],[2014]]</f>
        <v>36.951328047638874</v>
      </c>
      <c r="J90" s="163">
        <f>+Table1[[#This Row],[2015]]</f>
        <v>36.964999614795033</v>
      </c>
      <c r="K90" s="163">
        <f>+Table1[[#This Row],[2016]]</f>
        <v>36.467332713634519</v>
      </c>
      <c r="L90" s="163">
        <f>+Table1[[#This Row],[2017]]</f>
        <v>35.212920449004827</v>
      </c>
      <c r="M90" s="163">
        <f>+Table1[[#This Row],[2018]]</f>
        <v>32.700000000000003</v>
      </c>
      <c r="N90" s="163">
        <f>+Table1[[#This Row],[2019]]</f>
        <v>30.9</v>
      </c>
      <c r="O90" s="164">
        <f>+Table1[[#This Row],[2020]]</f>
        <v>36.299999999999997</v>
      </c>
      <c r="P90" s="165" t="str">
        <f>+Table1[[#This Row],[2021p]]</f>
        <v>:</v>
      </c>
      <c r="AF90" s="7"/>
      <c r="AG90" s="7"/>
      <c r="AH90" s="7"/>
      <c r="AI90" s="7"/>
      <c r="AJ90" s="7"/>
      <c r="AK90" s="7"/>
      <c r="AL90" s="7"/>
      <c r="AM90" s="7"/>
      <c r="AN90" s="7"/>
    </row>
    <row r="91" spans="3:40" x14ac:dyDescent="0.25">
      <c r="C91" s="230">
        <v>87</v>
      </c>
      <c r="D91" s="98" t="s">
        <v>247</v>
      </c>
      <c r="E91" s="126" t="s">
        <v>216</v>
      </c>
      <c r="F91" s="115" t="s">
        <v>244</v>
      </c>
      <c r="G91" s="142" t="s">
        <v>56</v>
      </c>
      <c r="H91" s="163">
        <f>+Table1[[#This Row],[2013]]</f>
        <v>12.624722892246931</v>
      </c>
      <c r="I91" s="163">
        <f>+Table1[[#This Row],[2014]]</f>
        <v>13.263374343279125</v>
      </c>
      <c r="J91" s="163">
        <f>+Table1[[#This Row],[2015]]</f>
        <v>14.709797050634311</v>
      </c>
      <c r="K91" s="163">
        <f>+Table1[[#This Row],[2016]]</f>
        <v>14.914339642399863</v>
      </c>
      <c r="L91" s="163">
        <f>+Table1[[#This Row],[2017]]</f>
        <v>13.911841664351133</v>
      </c>
      <c r="M91" s="163">
        <f>+Table1[[#This Row],[2018]]</f>
        <v>12.9</v>
      </c>
      <c r="N91" s="163">
        <f>+Table1[[#This Row],[2019]]</f>
        <v>12</v>
      </c>
      <c r="O91" s="164">
        <f>+Table1[[#This Row],[2020]]</f>
        <v>13.5</v>
      </c>
      <c r="P91" s="165" t="str">
        <f>+Table1[[#This Row],[2021p]]</f>
        <v>:</v>
      </c>
      <c r="AF91" s="7"/>
      <c r="AG91" s="7"/>
      <c r="AH91" s="7"/>
      <c r="AI91" s="7"/>
      <c r="AJ91" s="7"/>
      <c r="AK91" s="7"/>
      <c r="AL91" s="7"/>
      <c r="AM91" s="7"/>
      <c r="AN91" s="7"/>
    </row>
    <row r="92" spans="3:40" x14ac:dyDescent="0.25">
      <c r="C92" s="230">
        <v>88</v>
      </c>
      <c r="D92" s="98" t="s">
        <v>248</v>
      </c>
      <c r="E92" s="126" t="s">
        <v>217</v>
      </c>
      <c r="F92" s="115" t="s">
        <v>245</v>
      </c>
      <c r="G92" s="142" t="s">
        <v>56</v>
      </c>
      <c r="H92" s="163">
        <f>+Table1[[#This Row],[2013]]</f>
        <v>6.582934720919571</v>
      </c>
      <c r="I92" s="163">
        <f>+Table1[[#This Row],[2014]]</f>
        <v>4.8807763194608764</v>
      </c>
      <c r="J92" s="163">
        <f>+Table1[[#This Row],[2015]]</f>
        <v>6.030120329807418</v>
      </c>
      <c r="K92" s="163">
        <f>+Table1[[#This Row],[2016]]</f>
        <v>6.9411415490486768</v>
      </c>
      <c r="L92" s="163">
        <f>+Table1[[#This Row],[2017]]</f>
        <v>5.2591867609498912</v>
      </c>
      <c r="M92" s="163">
        <f>+Table1[[#This Row],[2018]]</f>
        <v>7.6</v>
      </c>
      <c r="N92" s="163">
        <f>+Table1[[#This Row],[2019]]</f>
        <v>7.8</v>
      </c>
      <c r="O92" s="164">
        <f>+Table1[[#This Row],[2020]]</f>
        <v>10</v>
      </c>
      <c r="P92" s="165" t="str">
        <f>+Table1[[#This Row],[2021p]]</f>
        <v>:</v>
      </c>
      <c r="AF92" s="7"/>
      <c r="AG92" s="7"/>
      <c r="AH92" s="7"/>
      <c r="AI92" s="7"/>
      <c r="AJ92" s="7"/>
      <c r="AK92" s="7"/>
      <c r="AL92" s="7"/>
      <c r="AM92" s="7"/>
      <c r="AN92" s="7"/>
    </row>
    <row r="93" spans="3:40" s="7" customFormat="1" x14ac:dyDescent="0.25">
      <c r="C93" s="73">
        <v>89</v>
      </c>
      <c r="D93" s="26" t="s">
        <v>249</v>
      </c>
      <c r="E93" s="125" t="s">
        <v>227</v>
      </c>
      <c r="F93" s="87" t="s">
        <v>250</v>
      </c>
      <c r="G93" s="43" t="s">
        <v>56</v>
      </c>
      <c r="H93" s="166" t="str">
        <f>+Table1[[#This Row],[2013]]</f>
        <v>:</v>
      </c>
      <c r="I93" s="166" t="str">
        <f>+Table1[[#This Row],[2014]]</f>
        <v>:</v>
      </c>
      <c r="J93" s="166">
        <f>+Table1[[#This Row],[2015]]</f>
        <v>44.6</v>
      </c>
      <c r="K93" s="166">
        <f>+Table1[[#This Row],[2016]]</f>
        <v>44.1</v>
      </c>
      <c r="L93" s="166">
        <f>+Table1[[#This Row],[2017]]</f>
        <v>42.5</v>
      </c>
      <c r="M93" s="167">
        <f>+Table1[[#This Row],[2018]]</f>
        <v>39.200000000000003</v>
      </c>
      <c r="N93" s="167">
        <f>+Table1[[#This Row],[2019]]</f>
        <v>34</v>
      </c>
      <c r="O93" s="81">
        <f>+Table1[[#This Row],[2020]]</f>
        <v>34</v>
      </c>
      <c r="P93" s="78">
        <f>+Table1[[#This Row],[2021p]]</f>
        <v>35.5</v>
      </c>
      <c r="Q93"/>
      <c r="R93" s="5"/>
      <c r="S93" s="20"/>
      <c r="T93" s="20"/>
    </row>
    <row r="94" spans="3:40" x14ac:dyDescent="0.25">
      <c r="C94" s="73">
        <v>90</v>
      </c>
      <c r="D94" s="26" t="s">
        <v>265</v>
      </c>
      <c r="E94" s="125" t="s">
        <v>228</v>
      </c>
      <c r="F94" s="87" t="s">
        <v>251</v>
      </c>
      <c r="G94" s="43" t="s">
        <v>56</v>
      </c>
      <c r="H94" s="166" t="str">
        <f>+Table1[[#This Row],[2013]]</f>
        <v>:</v>
      </c>
      <c r="I94" s="166" t="str">
        <f>+Table1[[#This Row],[2014]]</f>
        <v>:</v>
      </c>
      <c r="J94" s="166">
        <f>+Table1[[#This Row],[2015]]</f>
        <v>32.299999999999997</v>
      </c>
      <c r="K94" s="166">
        <f>+Table1[[#This Row],[2016]]</f>
        <v>29.7</v>
      </c>
      <c r="L94" s="166">
        <f>+Table1[[#This Row],[2017]]</f>
        <v>28.7</v>
      </c>
      <c r="M94" s="167">
        <f>+Table1[[#This Row],[2018]]</f>
        <v>27.7</v>
      </c>
      <c r="N94" s="167">
        <f>+Table1[[#This Row],[2019]]</f>
        <v>21</v>
      </c>
      <c r="O94" s="81">
        <f>+Table1[[#This Row],[2020]]</f>
        <v>23</v>
      </c>
      <c r="P94" s="78">
        <f>+Table1[[#This Row],[2021p]]</f>
        <v>24</v>
      </c>
      <c r="AF94" s="7"/>
      <c r="AG94" s="7"/>
      <c r="AH94" s="7"/>
      <c r="AI94" s="7"/>
      <c r="AJ94" s="7"/>
      <c r="AK94" s="7"/>
      <c r="AL94" s="7"/>
      <c r="AM94" s="7"/>
      <c r="AN94" s="7"/>
    </row>
    <row r="95" spans="3:40" ht="24" x14ac:dyDescent="0.25">
      <c r="C95" s="230">
        <v>91</v>
      </c>
      <c r="D95" s="98" t="s">
        <v>115</v>
      </c>
      <c r="E95" s="126" t="s">
        <v>215</v>
      </c>
      <c r="F95" s="110" t="s">
        <v>116</v>
      </c>
      <c r="G95" s="155" t="s">
        <v>56</v>
      </c>
      <c r="H95" s="168">
        <f>+Table1[[#This Row],[2013]]</f>
        <v>37.299999999999997</v>
      </c>
      <c r="I95" s="168">
        <f>+Table1[[#This Row],[2014]]</f>
        <v>37.5</v>
      </c>
      <c r="J95" s="168">
        <f>+Table1[[#This Row],[2015]]</f>
        <v>35.9</v>
      </c>
      <c r="K95" s="168">
        <f>+Table1[[#This Row],[2016]]</f>
        <v>34.6</v>
      </c>
      <c r="L95" s="168">
        <f>+Table1[[#This Row],[2017]]</f>
        <v>33.700000000000003</v>
      </c>
      <c r="M95" s="168">
        <f>+Table1[[#This Row],[2018]]</f>
        <v>31.4</v>
      </c>
      <c r="N95" s="168">
        <f>+Table1[[#This Row],[2019]]</f>
        <v>30.5</v>
      </c>
      <c r="O95" s="165">
        <f>+Table1[[#This Row],[2020]]</f>
        <v>30.9</v>
      </c>
      <c r="P95" s="165" t="str">
        <f>+Table1[[#This Row],[2021p]]</f>
        <v>:</v>
      </c>
      <c r="AF95" s="7"/>
      <c r="AG95" s="7"/>
      <c r="AH95" s="7"/>
      <c r="AI95" s="7"/>
      <c r="AJ95" s="7"/>
      <c r="AK95" s="7"/>
      <c r="AL95" s="7"/>
      <c r="AM95" s="7"/>
      <c r="AN95" s="7"/>
    </row>
    <row r="96" spans="3:40" ht="24" x14ac:dyDescent="0.25">
      <c r="C96" s="230">
        <v>92</v>
      </c>
      <c r="D96" s="98" t="s">
        <v>115</v>
      </c>
      <c r="E96" s="126" t="s">
        <v>234</v>
      </c>
      <c r="F96" s="110" t="s">
        <v>116</v>
      </c>
      <c r="G96" s="111" t="s">
        <v>83</v>
      </c>
      <c r="H96" s="101">
        <f>+Table1[[#This Row],[2013]]</f>
        <v>36.700000000000003</v>
      </c>
      <c r="I96" s="101">
        <f>+Table1[[#This Row],[2014]]</f>
        <v>37.6</v>
      </c>
      <c r="J96" s="101">
        <f>+Table1[[#This Row],[2015]]</f>
        <v>35.9</v>
      </c>
      <c r="K96" s="101">
        <f>+Table1[[#This Row],[2016]]</f>
        <v>35.200000000000003</v>
      </c>
      <c r="L96" s="101">
        <f>+Table1[[#This Row],[2017]]</f>
        <v>34.6</v>
      </c>
      <c r="M96" s="101">
        <f>+Table1[[#This Row],[2018]]</f>
        <v>31.7</v>
      </c>
      <c r="N96" s="101">
        <f>+Table1[[#This Row],[2019]]</f>
        <v>30.5</v>
      </c>
      <c r="O96" s="103">
        <f>+Table1[[#This Row],[2020]]</f>
        <v>30.9</v>
      </c>
      <c r="P96" s="103" t="str">
        <f>+Table1[[#This Row],[2021p]]</f>
        <v>:</v>
      </c>
      <c r="AF96" s="7"/>
      <c r="AG96" s="7"/>
      <c r="AH96" s="7"/>
      <c r="AI96" s="7"/>
      <c r="AJ96" s="7"/>
      <c r="AK96" s="7"/>
      <c r="AL96" s="7"/>
      <c r="AM96" s="7"/>
      <c r="AN96" s="7"/>
    </row>
    <row r="97" spans="3:40" ht="24" x14ac:dyDescent="0.25">
      <c r="C97" s="230">
        <v>93</v>
      </c>
      <c r="D97" s="98" t="s">
        <v>115</v>
      </c>
      <c r="E97" s="126" t="s">
        <v>234</v>
      </c>
      <c r="F97" s="110" t="s">
        <v>116</v>
      </c>
      <c r="G97" s="111" t="s">
        <v>84</v>
      </c>
      <c r="H97" s="103">
        <f>+Table1[[#This Row],[2013]]</f>
        <v>38</v>
      </c>
      <c r="I97" s="101">
        <f>+Table1[[#This Row],[2014]]</f>
        <v>37.4</v>
      </c>
      <c r="J97" s="101">
        <f>+Table1[[#This Row],[2015]]</f>
        <v>35.9</v>
      </c>
      <c r="K97" s="103">
        <f>+Table1[[#This Row],[2016]]</f>
        <v>34</v>
      </c>
      <c r="L97" s="101">
        <f>+Table1[[#This Row],[2017]]</f>
        <v>32.799999999999997</v>
      </c>
      <c r="M97" s="101">
        <f>+Table1[[#This Row],[2018]]</f>
        <v>31.1</v>
      </c>
      <c r="N97" s="101">
        <f>+Table1[[#This Row],[2019]]</f>
        <v>30.5</v>
      </c>
      <c r="O97" s="103">
        <f>+Table1[[#This Row],[2020]]</f>
        <v>30.8</v>
      </c>
      <c r="P97" s="103" t="str">
        <f>+Table1[[#This Row],[2021p]]</f>
        <v>:</v>
      </c>
      <c r="AF97" s="7"/>
      <c r="AG97" s="7"/>
      <c r="AH97" s="7"/>
      <c r="AI97" s="7"/>
      <c r="AJ97" s="7"/>
      <c r="AK97" s="7"/>
      <c r="AL97" s="7"/>
      <c r="AM97" s="7"/>
      <c r="AN97" s="7"/>
    </row>
    <row r="98" spans="3:40" ht="24" x14ac:dyDescent="0.25">
      <c r="C98" s="230">
        <v>94</v>
      </c>
      <c r="D98" s="98" t="s">
        <v>115</v>
      </c>
      <c r="E98" s="126" t="s">
        <v>234</v>
      </c>
      <c r="F98" s="110" t="s">
        <v>117</v>
      </c>
      <c r="G98" s="155" t="s">
        <v>56</v>
      </c>
      <c r="H98" s="168">
        <f>+Table1[[#This Row],[2013]]</f>
        <v>36.799999999999997</v>
      </c>
      <c r="I98" s="168">
        <f>+Table1[[#This Row],[2014]]</f>
        <v>37.9</v>
      </c>
      <c r="J98" s="168">
        <f>+Table1[[#This Row],[2015]]</f>
        <v>36.1</v>
      </c>
      <c r="K98" s="168">
        <f>+Table1[[#This Row],[2016]]</f>
        <v>35.299999999999997</v>
      </c>
      <c r="L98" s="168">
        <f>+Table1[[#This Row],[2017]]</f>
        <v>34.1</v>
      </c>
      <c r="M98" s="168">
        <f>+Table1[[#This Row],[2018]]</f>
        <v>30.9</v>
      </c>
      <c r="N98" s="168">
        <f>+Table1[[#This Row],[2019]]</f>
        <v>29.9</v>
      </c>
      <c r="O98" s="165">
        <f>+Table1[[#This Row],[2020]]</f>
        <v>29.8</v>
      </c>
      <c r="P98" s="165" t="str">
        <f>+Table1[[#This Row],[2021p]]</f>
        <v>:</v>
      </c>
      <c r="AF98" s="7"/>
      <c r="AG98" s="7"/>
      <c r="AH98" s="7"/>
      <c r="AI98" s="7"/>
      <c r="AJ98" s="7"/>
      <c r="AK98" s="7"/>
      <c r="AL98" s="7"/>
      <c r="AM98" s="7"/>
      <c r="AN98" s="7"/>
    </row>
    <row r="99" spans="3:40" ht="24" x14ac:dyDescent="0.25">
      <c r="C99" s="230">
        <v>95</v>
      </c>
      <c r="D99" s="98" t="s">
        <v>115</v>
      </c>
      <c r="E99" s="126" t="s">
        <v>234</v>
      </c>
      <c r="F99" s="110" t="s">
        <v>117</v>
      </c>
      <c r="G99" s="111" t="s">
        <v>83</v>
      </c>
      <c r="H99" s="101">
        <f>+Table1[[#This Row],[2013]]</f>
        <v>36.700000000000003</v>
      </c>
      <c r="I99" s="101">
        <f>+Table1[[#This Row],[2014]]</f>
        <v>38.299999999999997</v>
      </c>
      <c r="J99" s="101">
        <f>+Table1[[#This Row],[2015]]</f>
        <v>36.299999999999997</v>
      </c>
      <c r="K99" s="101">
        <f>+Table1[[#This Row],[2016]]</f>
        <v>35.6</v>
      </c>
      <c r="L99" s="103">
        <f>+Table1[[#This Row],[2017]]</f>
        <v>35</v>
      </c>
      <c r="M99" s="103">
        <f>+Table1[[#This Row],[2018]]</f>
        <v>31</v>
      </c>
      <c r="N99" s="103">
        <f>+Table1[[#This Row],[2019]]</f>
        <v>29.7</v>
      </c>
      <c r="O99" s="103">
        <f>+Table1[[#This Row],[2020]]</f>
        <v>29.7</v>
      </c>
      <c r="P99" s="103" t="str">
        <f>+Table1[[#This Row],[2021p]]</f>
        <v>:</v>
      </c>
      <c r="AF99" s="7"/>
      <c r="AG99" s="7"/>
      <c r="AH99" s="7"/>
      <c r="AI99" s="7"/>
      <c r="AJ99" s="7"/>
      <c r="AK99" s="7"/>
      <c r="AL99" s="7"/>
      <c r="AM99" s="7"/>
      <c r="AN99" s="7"/>
    </row>
    <row r="100" spans="3:40" ht="24" x14ac:dyDescent="0.25">
      <c r="C100" s="230">
        <v>96</v>
      </c>
      <c r="D100" s="98" t="s">
        <v>115</v>
      </c>
      <c r="E100" s="126" t="s">
        <v>234</v>
      </c>
      <c r="F100" s="110" t="s">
        <v>117</v>
      </c>
      <c r="G100" s="111" t="s">
        <v>84</v>
      </c>
      <c r="H100" s="101">
        <f>+Table1[[#This Row],[2013]]</f>
        <v>36.9</v>
      </c>
      <c r="I100" s="101">
        <f>+Table1[[#This Row],[2014]]</f>
        <v>37.5</v>
      </c>
      <c r="J100" s="101">
        <f>+Table1[[#This Row],[2015]]</f>
        <v>35.799999999999997</v>
      </c>
      <c r="K100" s="101">
        <f>+Table1[[#This Row],[2016]]</f>
        <v>34.9</v>
      </c>
      <c r="L100" s="101">
        <f>+Table1[[#This Row],[2017]]</f>
        <v>33.1</v>
      </c>
      <c r="M100" s="101">
        <f>+Table1[[#This Row],[2018]]</f>
        <v>30.8</v>
      </c>
      <c r="N100" s="101">
        <f>+Table1[[#This Row],[2019]]</f>
        <v>30.1</v>
      </c>
      <c r="O100" s="103">
        <f>+Table1[[#This Row],[2020]]</f>
        <v>30</v>
      </c>
      <c r="P100" s="103" t="str">
        <f>+Table1[[#This Row],[2021p]]</f>
        <v>:</v>
      </c>
      <c r="AF100" s="7"/>
      <c r="AG100" s="7"/>
      <c r="AH100" s="7"/>
      <c r="AI100" s="7"/>
      <c r="AJ100" s="7"/>
      <c r="AK100" s="7"/>
      <c r="AL100" s="7"/>
      <c r="AM100" s="7"/>
      <c r="AN100" s="7"/>
    </row>
    <row r="101" spans="3:40" ht="24" x14ac:dyDescent="0.25">
      <c r="C101" s="230">
        <v>97</v>
      </c>
      <c r="D101" s="98" t="s">
        <v>115</v>
      </c>
      <c r="E101" s="126" t="s">
        <v>234</v>
      </c>
      <c r="F101" s="112" t="s">
        <v>118</v>
      </c>
      <c r="G101" s="156" t="s">
        <v>56</v>
      </c>
      <c r="H101" s="168">
        <f>+Table1[[#This Row],[2013]]</f>
        <v>28.3</v>
      </c>
      <c r="I101" s="168">
        <f>+Table1[[#This Row],[2014]]</f>
        <v>20.399999999999999</v>
      </c>
      <c r="J101" s="168">
        <f>+Table1[[#This Row],[2015]]</f>
        <v>23.8</v>
      </c>
      <c r="K101" s="168">
        <f>+Table1[[#This Row],[2016]]</f>
        <v>21.2</v>
      </c>
      <c r="L101" s="168">
        <f>+Table1[[#This Row],[2017]]</f>
        <v>21.1</v>
      </c>
      <c r="M101" s="165">
        <f>+Table1[[#This Row],[2018]]</f>
        <v>17</v>
      </c>
      <c r="N101" s="165">
        <f>+Table1[[#This Row],[2019]]</f>
        <v>19</v>
      </c>
      <c r="O101" s="165">
        <f>+Table1[[#This Row],[2020]]</f>
        <v>22.1</v>
      </c>
      <c r="P101" s="165" t="str">
        <f>+Table1[[#This Row],[2021p]]</f>
        <v>:</v>
      </c>
      <c r="AF101" s="7"/>
      <c r="AG101" s="7"/>
      <c r="AH101" s="7"/>
      <c r="AI101" s="7"/>
      <c r="AJ101" s="7"/>
      <c r="AK101" s="7"/>
      <c r="AL101" s="7"/>
      <c r="AM101" s="7"/>
      <c r="AN101" s="7"/>
    </row>
    <row r="102" spans="3:40" ht="24" x14ac:dyDescent="0.25">
      <c r="C102" s="230">
        <v>98</v>
      </c>
      <c r="D102" s="98" t="s">
        <v>115</v>
      </c>
      <c r="E102" s="126" t="s">
        <v>234</v>
      </c>
      <c r="F102" s="112" t="s">
        <v>118</v>
      </c>
      <c r="G102" s="113" t="s">
        <v>83</v>
      </c>
      <c r="H102" s="101">
        <f>+Table1[[#This Row],[2013]]</f>
        <v>25.3</v>
      </c>
      <c r="I102" s="101">
        <f>+Table1[[#This Row],[2014]]</f>
        <v>16.600000000000001</v>
      </c>
      <c r="J102" s="103">
        <f>+Table1[[#This Row],[2015]]</f>
        <v>20</v>
      </c>
      <c r="K102" s="101">
        <f>+Table1[[#This Row],[2016]]</f>
        <v>20.100000000000001</v>
      </c>
      <c r="L102" s="101">
        <f>+Table1[[#This Row],[2017]]</f>
        <v>20.2</v>
      </c>
      <c r="M102" s="101">
        <f>+Table1[[#This Row],[2018]]</f>
        <v>16.600000000000001</v>
      </c>
      <c r="N102" s="103">
        <f>+Table1[[#This Row],[2019]]</f>
        <v>19</v>
      </c>
      <c r="O102" s="103">
        <f>+Table1[[#This Row],[2020]]</f>
        <v>20.9</v>
      </c>
      <c r="P102" s="103" t="str">
        <f>+Table1[[#This Row],[2021p]]</f>
        <v>:</v>
      </c>
      <c r="AF102" s="7"/>
      <c r="AG102" s="7"/>
      <c r="AH102" s="7"/>
      <c r="AI102" s="7"/>
      <c r="AJ102" s="7"/>
      <c r="AK102" s="7"/>
      <c r="AL102" s="7"/>
      <c r="AM102" s="7"/>
      <c r="AN102" s="7"/>
    </row>
    <row r="103" spans="3:40" ht="24" x14ac:dyDescent="0.25">
      <c r="C103" s="230">
        <v>99</v>
      </c>
      <c r="D103" s="98" t="s">
        <v>115</v>
      </c>
      <c r="E103" s="126" t="s">
        <v>234</v>
      </c>
      <c r="F103" s="112" t="s">
        <v>118</v>
      </c>
      <c r="G103" s="113" t="s">
        <v>84</v>
      </c>
      <c r="H103" s="101">
        <f>+Table1[[#This Row],[2013]]</f>
        <v>30.5</v>
      </c>
      <c r="I103" s="103">
        <f>+Table1[[#This Row],[2014]]</f>
        <v>23</v>
      </c>
      <c r="J103" s="101">
        <f>+Table1[[#This Row],[2015]]</f>
        <v>26.5</v>
      </c>
      <c r="K103" s="103">
        <f>+Table1[[#This Row],[2016]]</f>
        <v>22</v>
      </c>
      <c r="L103" s="101">
        <f>+Table1[[#This Row],[2017]]</f>
        <v>21.8</v>
      </c>
      <c r="M103" s="101">
        <f>+Table1[[#This Row],[2018]]</f>
        <v>17.3</v>
      </c>
      <c r="N103" s="101">
        <f>+Table1[[#This Row],[2019]]</f>
        <v>19.100000000000001</v>
      </c>
      <c r="O103" s="103">
        <f>+Table1[[#This Row],[2020]]</f>
        <v>23</v>
      </c>
      <c r="P103" s="103" t="str">
        <f>+Table1[[#This Row],[2021p]]</f>
        <v>:</v>
      </c>
      <c r="AF103" s="7"/>
      <c r="AG103" s="7"/>
      <c r="AH103" s="7"/>
      <c r="AI103" s="7"/>
      <c r="AJ103" s="7"/>
      <c r="AK103" s="7"/>
      <c r="AL103" s="7"/>
      <c r="AM103" s="7"/>
      <c r="AN103" s="7"/>
    </row>
    <row r="104" spans="3:40" ht="24" x14ac:dyDescent="0.25">
      <c r="C104" s="230">
        <v>100</v>
      </c>
      <c r="D104" s="98" t="s">
        <v>115</v>
      </c>
      <c r="E104" s="126" t="s">
        <v>234</v>
      </c>
      <c r="F104" s="112" t="s">
        <v>119</v>
      </c>
      <c r="G104" s="156" t="s">
        <v>56</v>
      </c>
      <c r="H104" s="165">
        <f>+Table1[[#This Row],[2013]]</f>
        <v>43</v>
      </c>
      <c r="I104" s="168">
        <f>+Table1[[#This Row],[2014]]</f>
        <v>44.9</v>
      </c>
      <c r="J104" s="168">
        <f>+Table1[[#This Row],[2015]]</f>
        <v>42.2</v>
      </c>
      <c r="K104" s="168">
        <f>+Table1[[#This Row],[2016]]</f>
        <v>40.1</v>
      </c>
      <c r="L104" s="168">
        <f>+Table1[[#This Row],[2017]]</f>
        <v>40.299999999999997</v>
      </c>
      <c r="M104" s="168">
        <f>+Table1[[#This Row],[2018]]</f>
        <v>39.4</v>
      </c>
      <c r="N104" s="168">
        <f>+Table1[[#This Row],[2019]]</f>
        <v>38.4</v>
      </c>
      <c r="O104" s="165">
        <f>+Table1[[#This Row],[2020]]</f>
        <v>38.6</v>
      </c>
      <c r="P104" s="165" t="str">
        <f>+Table1[[#This Row],[2021p]]</f>
        <v>:</v>
      </c>
      <c r="AF104" s="7"/>
      <c r="AG104" s="7"/>
      <c r="AH104" s="7"/>
      <c r="AI104" s="7"/>
      <c r="AJ104" s="7"/>
      <c r="AK104" s="7"/>
      <c r="AL104" s="7"/>
      <c r="AM104" s="7"/>
      <c r="AN104" s="7"/>
    </row>
    <row r="105" spans="3:40" ht="24" x14ac:dyDescent="0.25">
      <c r="C105" s="73">
        <v>101</v>
      </c>
      <c r="D105" s="26" t="s">
        <v>266</v>
      </c>
      <c r="E105" s="125" t="s">
        <v>236</v>
      </c>
      <c r="F105" s="75" t="s">
        <v>116</v>
      </c>
      <c r="G105" s="153" t="s">
        <v>56</v>
      </c>
      <c r="H105" s="160" t="str">
        <f>+Table1[[#This Row],[2013]]</f>
        <v>:</v>
      </c>
      <c r="I105" s="160" t="str">
        <f>+Table1[[#This Row],[2014]]</f>
        <v>:</v>
      </c>
      <c r="J105" s="160">
        <f>+Table1[[#This Row],[2015]]</f>
        <v>43.8</v>
      </c>
      <c r="K105" s="160">
        <f>+Table1[[#This Row],[2016]]</f>
        <v>43.1</v>
      </c>
      <c r="L105" s="160">
        <f>+Table1[[#This Row],[2017]]</f>
        <v>42.2</v>
      </c>
      <c r="M105" s="169">
        <f>+Table1[[#This Row],[2018]]</f>
        <v>41.2</v>
      </c>
      <c r="N105" s="169">
        <f>+Table1[[#This Row],[2019]]</f>
        <v>36.5</v>
      </c>
      <c r="O105" s="77">
        <f>+Table1[[#This Row],[2020]]</f>
        <v>37.6</v>
      </c>
      <c r="P105" s="78">
        <f>+Table1[[#This Row],[2021p]]</f>
        <v>38.9</v>
      </c>
      <c r="AF105" s="7"/>
      <c r="AG105" s="7"/>
      <c r="AH105" s="7"/>
      <c r="AI105" s="7"/>
      <c r="AJ105" s="7"/>
      <c r="AK105" s="7"/>
      <c r="AL105" s="7"/>
      <c r="AM105" s="7"/>
      <c r="AN105" s="7"/>
    </row>
    <row r="106" spans="3:40" ht="24" x14ac:dyDescent="0.25">
      <c r="C106" s="73">
        <v>102</v>
      </c>
      <c r="D106" s="26" t="s">
        <v>115</v>
      </c>
      <c r="E106" s="125" t="s">
        <v>235</v>
      </c>
      <c r="F106" s="75" t="s">
        <v>116</v>
      </c>
      <c r="G106" s="58" t="s">
        <v>83</v>
      </c>
      <c r="H106" s="37" t="str">
        <f>+Table1[[#This Row],[2013]]</f>
        <v>:</v>
      </c>
      <c r="I106" s="37" t="str">
        <f>+Table1[[#This Row],[2014]]</f>
        <v>:</v>
      </c>
      <c r="J106" s="37">
        <f>+Table1[[#This Row],[2015]]</f>
        <v>42.8</v>
      </c>
      <c r="K106" s="37">
        <f>+Table1[[#This Row],[2016]]</f>
        <v>42.9</v>
      </c>
      <c r="L106" s="37">
        <f>+Table1[[#This Row],[2017]]</f>
        <v>42.2</v>
      </c>
      <c r="M106" s="88">
        <f>+Table1[[#This Row],[2018]]</f>
        <v>40.299999999999997</v>
      </c>
      <c r="N106" s="88">
        <f>+Table1[[#This Row],[2019]]</f>
        <v>35.799999999999997</v>
      </c>
      <c r="O106" s="38">
        <f>+Table1[[#This Row],[2020]]</f>
        <v>37</v>
      </c>
      <c r="P106" s="52">
        <f>+Table1[[#This Row],[2021p]]</f>
        <v>38.1</v>
      </c>
      <c r="AF106" s="7"/>
      <c r="AG106" s="7"/>
      <c r="AH106" s="7"/>
      <c r="AI106" s="7"/>
      <c r="AJ106" s="7"/>
      <c r="AK106" s="7"/>
      <c r="AL106" s="7"/>
      <c r="AM106" s="7"/>
      <c r="AN106" s="7"/>
    </row>
    <row r="107" spans="3:40" ht="24" x14ac:dyDescent="0.25">
      <c r="C107" s="73">
        <v>103</v>
      </c>
      <c r="D107" s="26" t="s">
        <v>115</v>
      </c>
      <c r="E107" s="125" t="s">
        <v>235</v>
      </c>
      <c r="F107" s="75" t="s">
        <v>116</v>
      </c>
      <c r="G107" s="58" t="s">
        <v>84</v>
      </c>
      <c r="H107" s="37" t="str">
        <f>+Table1[[#This Row],[2013]]</f>
        <v>:</v>
      </c>
      <c r="I107" s="37" t="str">
        <f>+Table1[[#This Row],[2014]]</f>
        <v>:</v>
      </c>
      <c r="J107" s="37">
        <f>+Table1[[#This Row],[2015]]</f>
        <v>44.9</v>
      </c>
      <c r="K107" s="37">
        <f>+Table1[[#This Row],[2016]]</f>
        <v>43.4</v>
      </c>
      <c r="L107" s="37">
        <f>+Table1[[#This Row],[2017]]</f>
        <v>42.2</v>
      </c>
      <c r="M107" s="88">
        <f>+Table1[[#This Row],[2018]]</f>
        <v>42.1</v>
      </c>
      <c r="N107" s="88">
        <f>+Table1[[#This Row],[2019]]</f>
        <v>37.200000000000003</v>
      </c>
      <c r="O107" s="38">
        <f>+Table1[[#This Row],[2020]]</f>
        <v>38.299999999999997</v>
      </c>
      <c r="P107" s="52">
        <f>+Table1[[#This Row],[2021p]]</f>
        <v>39.700000000000003</v>
      </c>
      <c r="AF107" s="7"/>
      <c r="AG107" s="7"/>
      <c r="AH107" s="7"/>
      <c r="AI107" s="7"/>
      <c r="AJ107" s="7"/>
      <c r="AK107" s="7"/>
      <c r="AL107" s="7"/>
      <c r="AM107" s="7"/>
      <c r="AN107" s="7"/>
    </row>
    <row r="108" spans="3:40" ht="24" x14ac:dyDescent="0.25">
      <c r="C108" s="73">
        <v>104</v>
      </c>
      <c r="D108" s="26" t="s">
        <v>115</v>
      </c>
      <c r="E108" s="125" t="s">
        <v>235</v>
      </c>
      <c r="F108" s="75" t="s">
        <v>117</v>
      </c>
      <c r="G108" s="153" t="s">
        <v>56</v>
      </c>
      <c r="H108" s="160" t="str">
        <f>+Table1[[#This Row],[2013]]</f>
        <v>:</v>
      </c>
      <c r="I108" s="160" t="str">
        <f>+Table1[[#This Row],[2014]]</f>
        <v>:</v>
      </c>
      <c r="J108" s="160">
        <f>+Table1[[#This Row],[2015]]</f>
        <v>42.3</v>
      </c>
      <c r="K108" s="160">
        <f>+Table1[[#This Row],[2016]]</f>
        <v>42.3</v>
      </c>
      <c r="L108" s="160">
        <f>+Table1[[#This Row],[2017]]</f>
        <v>40.799999999999997</v>
      </c>
      <c r="M108" s="169">
        <f>+Table1[[#This Row],[2018]]</f>
        <v>39.299999999999997</v>
      </c>
      <c r="N108" s="169">
        <f>+Table1[[#This Row],[2019]]</f>
        <v>35</v>
      </c>
      <c r="O108" s="77">
        <f>+Table1[[#This Row],[2020]]</f>
        <v>36</v>
      </c>
      <c r="P108" s="78">
        <f>+Table1[[#This Row],[2021p]]</f>
        <v>38.1</v>
      </c>
      <c r="AF108" s="7"/>
      <c r="AG108" s="7"/>
      <c r="AH108" s="7"/>
      <c r="AI108" s="7"/>
      <c r="AJ108" s="7"/>
      <c r="AK108" s="7"/>
      <c r="AL108" s="7"/>
      <c r="AM108" s="7"/>
      <c r="AN108" s="7"/>
    </row>
    <row r="109" spans="3:40" ht="24" x14ac:dyDescent="0.25">
      <c r="C109" s="73">
        <v>105</v>
      </c>
      <c r="D109" s="26" t="s">
        <v>115</v>
      </c>
      <c r="E109" s="125" t="s">
        <v>235</v>
      </c>
      <c r="F109" s="75" t="s">
        <v>117</v>
      </c>
      <c r="G109" s="58" t="s">
        <v>83</v>
      </c>
      <c r="H109" s="37" t="str">
        <f>+Table1[[#This Row],[2013]]</f>
        <v>:</v>
      </c>
      <c r="I109" s="37" t="str">
        <f>+Table1[[#This Row],[2014]]</f>
        <v>:</v>
      </c>
      <c r="J109" s="37">
        <f>+Table1[[#This Row],[2015]]</f>
        <v>41.4</v>
      </c>
      <c r="K109" s="37">
        <f>+Table1[[#This Row],[2016]]</f>
        <v>41.9</v>
      </c>
      <c r="L109" s="37">
        <f>+Table1[[#This Row],[2017]]</f>
        <v>41.2</v>
      </c>
      <c r="M109" s="88">
        <f>+Table1[[#This Row],[2018]]</f>
        <v>38.700000000000003</v>
      </c>
      <c r="N109" s="88">
        <f>+Table1[[#This Row],[2019]]</f>
        <v>34.4</v>
      </c>
      <c r="O109" s="38">
        <f>+Table1[[#This Row],[2020]]</f>
        <v>35</v>
      </c>
      <c r="P109" s="52">
        <f>+Table1[[#This Row],[2021p]]</f>
        <v>37.700000000000003</v>
      </c>
      <c r="AF109" s="7"/>
      <c r="AG109" s="7"/>
      <c r="AH109" s="7"/>
      <c r="AI109" s="7"/>
      <c r="AJ109" s="7"/>
      <c r="AK109" s="7"/>
      <c r="AL109" s="7"/>
      <c r="AM109" s="7"/>
      <c r="AN109" s="7"/>
    </row>
    <row r="110" spans="3:40" ht="24" x14ac:dyDescent="0.25">
      <c r="C110" s="73">
        <v>106</v>
      </c>
      <c r="D110" s="26" t="s">
        <v>115</v>
      </c>
      <c r="E110" s="125" t="s">
        <v>235</v>
      </c>
      <c r="F110" s="75" t="s">
        <v>117</v>
      </c>
      <c r="G110" s="58" t="s">
        <v>84</v>
      </c>
      <c r="H110" s="37" t="str">
        <f>+Table1[[#This Row],[2013]]</f>
        <v>:</v>
      </c>
      <c r="I110" s="37" t="str">
        <f>+Table1[[#This Row],[2014]]</f>
        <v>:</v>
      </c>
      <c r="J110" s="37">
        <f>+Table1[[#This Row],[2015]]</f>
        <v>43.2</v>
      </c>
      <c r="K110" s="37">
        <f>+Table1[[#This Row],[2016]]</f>
        <v>42.6</v>
      </c>
      <c r="L110" s="37">
        <f>+Table1[[#This Row],[2017]]</f>
        <v>40.4</v>
      </c>
      <c r="M110" s="88">
        <f>+Table1[[#This Row],[2018]]</f>
        <v>40</v>
      </c>
      <c r="N110" s="88">
        <f>+Table1[[#This Row],[2019]]</f>
        <v>35.700000000000003</v>
      </c>
      <c r="O110" s="38">
        <f>+Table1[[#This Row],[2020]]</f>
        <v>36.9</v>
      </c>
      <c r="P110" s="52">
        <f>+Table1[[#This Row],[2021p]]</f>
        <v>38.4</v>
      </c>
      <c r="AF110" s="7"/>
      <c r="AG110" s="7"/>
      <c r="AH110" s="7"/>
      <c r="AI110" s="7"/>
      <c r="AJ110" s="7"/>
      <c r="AK110" s="7"/>
      <c r="AL110" s="7"/>
      <c r="AM110" s="7"/>
      <c r="AN110" s="7"/>
    </row>
    <row r="111" spans="3:40" ht="24" x14ac:dyDescent="0.25">
      <c r="C111" s="73">
        <v>107</v>
      </c>
      <c r="D111" s="26" t="s">
        <v>115</v>
      </c>
      <c r="E111" s="125" t="s">
        <v>235</v>
      </c>
      <c r="F111" s="75" t="s">
        <v>118</v>
      </c>
      <c r="G111" s="153" t="s">
        <v>56</v>
      </c>
      <c r="H111" s="160" t="str">
        <f>+Table1[[#This Row],[2013]]</f>
        <v>:</v>
      </c>
      <c r="I111" s="160" t="str">
        <f>+Table1[[#This Row],[2014]]</f>
        <v>:</v>
      </c>
      <c r="J111" s="160">
        <f>+Table1[[#This Row],[2015]]</f>
        <v>38.700000000000003</v>
      </c>
      <c r="K111" s="160">
        <f>+Table1[[#This Row],[2016]]</f>
        <v>37.1</v>
      </c>
      <c r="L111" s="160">
        <f>+Table1[[#This Row],[2017]]</f>
        <v>37.4</v>
      </c>
      <c r="M111" s="169">
        <f>+Table1[[#This Row],[2018]]</f>
        <v>35.799999999999997</v>
      </c>
      <c r="N111" s="169">
        <f>+Table1[[#This Row],[2019]]</f>
        <v>31.2</v>
      </c>
      <c r="O111" s="77">
        <f>+Table1[[#This Row],[2020]]</f>
        <v>32.799999999999997</v>
      </c>
      <c r="P111" s="78">
        <f>+Table1[[#This Row],[2021p]]</f>
        <v>31.8</v>
      </c>
      <c r="AF111" s="7"/>
      <c r="AG111" s="7"/>
      <c r="AH111" s="7"/>
      <c r="AI111" s="7"/>
      <c r="AJ111" s="7"/>
      <c r="AK111" s="7"/>
      <c r="AL111" s="7"/>
      <c r="AM111" s="7"/>
      <c r="AN111" s="7"/>
    </row>
    <row r="112" spans="3:40" ht="24" x14ac:dyDescent="0.25">
      <c r="C112" s="73">
        <v>108</v>
      </c>
      <c r="D112" s="26" t="s">
        <v>115</v>
      </c>
      <c r="E112" s="125" t="s">
        <v>235</v>
      </c>
      <c r="F112" s="75" t="s">
        <v>118</v>
      </c>
      <c r="G112" s="58" t="s">
        <v>83</v>
      </c>
      <c r="H112" s="37" t="str">
        <f>+Table1[[#This Row],[2013]]</f>
        <v>:</v>
      </c>
      <c r="I112" s="37" t="str">
        <f>+Table1[[#This Row],[2014]]</f>
        <v>:</v>
      </c>
      <c r="J112" s="38">
        <f>+Table1[[#This Row],[2015]]</f>
        <v>34</v>
      </c>
      <c r="K112" s="38">
        <f>+Table1[[#This Row],[2016]]</f>
        <v>33.1</v>
      </c>
      <c r="L112" s="38">
        <f>+Table1[[#This Row],[2017]]</f>
        <v>33.4</v>
      </c>
      <c r="M112" s="88">
        <f>+Table1[[#This Row],[2018]]</f>
        <v>32.700000000000003</v>
      </c>
      <c r="N112" s="88">
        <f>+Table1[[#This Row],[2019]]</f>
        <v>28.1</v>
      </c>
      <c r="O112" s="38">
        <f>+Table1[[#This Row],[2020]]</f>
        <v>31</v>
      </c>
      <c r="P112" s="52">
        <f>+Table1[[#This Row],[2021p]]</f>
        <v>28.7</v>
      </c>
      <c r="AF112" s="7"/>
      <c r="AG112" s="7"/>
      <c r="AH112" s="7"/>
      <c r="AI112" s="7"/>
      <c r="AJ112" s="7"/>
      <c r="AK112" s="7"/>
      <c r="AL112" s="7"/>
      <c r="AM112" s="7"/>
      <c r="AN112" s="7"/>
    </row>
    <row r="113" spans="3:40" ht="24" x14ac:dyDescent="0.25">
      <c r="C113" s="73">
        <v>109</v>
      </c>
      <c r="D113" s="26" t="s">
        <v>115</v>
      </c>
      <c r="E113" s="125" t="s">
        <v>235</v>
      </c>
      <c r="F113" s="75" t="s">
        <v>118</v>
      </c>
      <c r="G113" s="58" t="s">
        <v>84</v>
      </c>
      <c r="H113" s="37" t="str">
        <f>+Table1[[#This Row],[2013]]</f>
        <v>:</v>
      </c>
      <c r="I113" s="37" t="str">
        <f>+Table1[[#This Row],[2014]]</f>
        <v>:</v>
      </c>
      <c r="J113" s="38">
        <f>+Table1[[#This Row],[2015]]</f>
        <v>42.1</v>
      </c>
      <c r="K113" s="38">
        <f>+Table1[[#This Row],[2016]]</f>
        <v>40</v>
      </c>
      <c r="L113" s="38">
        <f>+Table1[[#This Row],[2017]]</f>
        <v>40.4</v>
      </c>
      <c r="M113" s="88">
        <f>+Table1[[#This Row],[2018]]</f>
        <v>38</v>
      </c>
      <c r="N113" s="88">
        <f>+Table1[[#This Row],[2019]]</f>
        <v>33.6</v>
      </c>
      <c r="O113" s="38">
        <f>+Table1[[#This Row],[2020]]</f>
        <v>34.200000000000003</v>
      </c>
      <c r="P113" s="52">
        <f>+Table1[[#This Row],[2021p]]</f>
        <v>34.200000000000003</v>
      </c>
      <c r="AF113" s="7"/>
      <c r="AG113" s="7"/>
      <c r="AH113" s="7"/>
      <c r="AI113" s="7"/>
      <c r="AJ113" s="7"/>
      <c r="AK113" s="7"/>
      <c r="AL113" s="7"/>
      <c r="AM113" s="7"/>
      <c r="AN113" s="7"/>
    </row>
    <row r="114" spans="3:40" ht="24" x14ac:dyDescent="0.25">
      <c r="C114" s="73">
        <v>110</v>
      </c>
      <c r="D114" s="26" t="s">
        <v>115</v>
      </c>
      <c r="E114" s="125" t="s">
        <v>235</v>
      </c>
      <c r="F114" s="75" t="s">
        <v>119</v>
      </c>
      <c r="G114" s="153" t="s">
        <v>56</v>
      </c>
      <c r="H114" s="160" t="str">
        <f>+Table1[[#This Row],[2013]]</f>
        <v>:</v>
      </c>
      <c r="I114" s="160" t="str">
        <f>+Table1[[#This Row],[2014]]</f>
        <v>:</v>
      </c>
      <c r="J114" s="77">
        <f>+Table1[[#This Row],[2015]]</f>
        <v>51</v>
      </c>
      <c r="K114" s="77">
        <f>+Table1[[#This Row],[2016]]</f>
        <v>48.9</v>
      </c>
      <c r="L114" s="77">
        <f>+Table1[[#This Row],[2017]]</f>
        <v>49</v>
      </c>
      <c r="M114" s="169">
        <f>+Table1[[#This Row],[2018]]</f>
        <v>48.5</v>
      </c>
      <c r="N114" s="169">
        <f>+Table1[[#This Row],[2019]]</f>
        <v>43.5</v>
      </c>
      <c r="O114" s="77">
        <f>+Table1[[#This Row],[2020]]</f>
        <v>45</v>
      </c>
      <c r="P114" s="78">
        <f>+Table1[[#This Row],[2021p]]</f>
        <v>45.5</v>
      </c>
      <c r="AF114" s="7"/>
      <c r="AG114" s="7"/>
      <c r="AH114" s="7"/>
      <c r="AI114" s="7"/>
      <c r="AJ114" s="7"/>
      <c r="AK114" s="7"/>
      <c r="AL114" s="7"/>
      <c r="AM114" s="7"/>
      <c r="AN114" s="7"/>
    </row>
    <row r="115" spans="3:40" ht="24" x14ac:dyDescent="0.25">
      <c r="C115" s="230">
        <v>111</v>
      </c>
      <c r="D115" s="98" t="s">
        <v>262</v>
      </c>
      <c r="E115" s="126" t="s">
        <v>197</v>
      </c>
      <c r="F115" s="114" t="s">
        <v>120</v>
      </c>
      <c r="G115" s="156" t="s">
        <v>56</v>
      </c>
      <c r="H115" s="165">
        <f>+Table1[[#This Row],[2013]]</f>
        <v>27</v>
      </c>
      <c r="I115" s="168">
        <f>+Table1[[#This Row],[2014]]</f>
        <v>25.7</v>
      </c>
      <c r="J115" s="168">
        <f>+Table1[[#This Row],[2015]]</f>
        <v>23.5</v>
      </c>
      <c r="K115" s="168">
        <f>+Table1[[#This Row],[2016]]</f>
        <v>24.9</v>
      </c>
      <c r="L115" s="165">
        <f>+Table1[[#This Row],[2017]]</f>
        <v>24</v>
      </c>
      <c r="M115" s="168">
        <f>+Table1[[#This Row],[2018]]</f>
        <v>22.4</v>
      </c>
      <c r="N115" s="168">
        <f>+Table1[[#This Row],[2019]]</f>
        <v>18.600000000000001</v>
      </c>
      <c r="O115" s="165">
        <f>+Table1[[#This Row],[2020]]</f>
        <v>15.2</v>
      </c>
      <c r="P115" s="78">
        <f>+Table1[[#This Row],[2021p]]</f>
        <v>21.9</v>
      </c>
      <c r="AF115" s="7"/>
      <c r="AG115" s="7"/>
      <c r="AH115" s="7"/>
      <c r="AI115" s="7"/>
      <c r="AJ115" s="7"/>
      <c r="AK115" s="7"/>
      <c r="AL115" s="7"/>
      <c r="AM115" s="7"/>
      <c r="AN115" s="7"/>
    </row>
    <row r="116" spans="3:40" ht="24" x14ac:dyDescent="0.25">
      <c r="C116" s="230">
        <v>112</v>
      </c>
      <c r="D116" s="98" t="s">
        <v>262</v>
      </c>
      <c r="E116" s="126" t="s">
        <v>234</v>
      </c>
      <c r="F116" s="114" t="s">
        <v>120</v>
      </c>
      <c r="G116" s="113" t="s">
        <v>83</v>
      </c>
      <c r="H116" s="101">
        <f>+Table1[[#This Row],[2013]]</f>
        <v>27.2</v>
      </c>
      <c r="I116" s="101">
        <f>+Table1[[#This Row],[2014]]</f>
        <v>26.2</v>
      </c>
      <c r="J116" s="101">
        <f>+Table1[[#This Row],[2015]]</f>
        <v>23.7</v>
      </c>
      <c r="K116" s="101">
        <f>+Table1[[#This Row],[2016]]</f>
        <v>25.2</v>
      </c>
      <c r="L116" s="101">
        <f>+Table1[[#This Row],[2017]]</f>
        <v>24.7</v>
      </c>
      <c r="M116" s="101">
        <f>+Table1[[#This Row],[2018]]</f>
        <v>22.5</v>
      </c>
      <c r="N116" s="101">
        <f>+Table1[[#This Row],[2019]]</f>
        <v>18.3</v>
      </c>
      <c r="O116" s="103">
        <f>+Table1[[#This Row],[2020]]</f>
        <v>14.7</v>
      </c>
      <c r="P116" s="52">
        <f>+Table1[[#This Row],[2021p]]</f>
        <v>21.4</v>
      </c>
      <c r="AF116" s="7"/>
      <c r="AG116" s="7"/>
      <c r="AH116" s="7"/>
      <c r="AI116" s="7"/>
      <c r="AJ116" s="7"/>
      <c r="AK116" s="7"/>
      <c r="AL116" s="7"/>
      <c r="AM116" s="7"/>
      <c r="AN116" s="7"/>
    </row>
    <row r="117" spans="3:40" ht="24" x14ac:dyDescent="0.25">
      <c r="C117" s="230">
        <v>113</v>
      </c>
      <c r="D117" s="98" t="s">
        <v>262</v>
      </c>
      <c r="E117" s="126" t="s">
        <v>234</v>
      </c>
      <c r="F117" s="114" t="s">
        <v>120</v>
      </c>
      <c r="G117" s="113" t="s">
        <v>84</v>
      </c>
      <c r="H117" s="101">
        <f>+Table1[[#This Row],[2013]]</f>
        <v>26.9</v>
      </c>
      <c r="I117" s="101">
        <f>+Table1[[#This Row],[2014]]</f>
        <v>25.1</v>
      </c>
      <c r="J117" s="101">
        <f>+Table1[[#This Row],[2015]]</f>
        <v>23.3</v>
      </c>
      <c r="K117" s="101">
        <f>+Table1[[#This Row],[2016]]</f>
        <v>24.5</v>
      </c>
      <c r="L117" s="101">
        <f>+Table1[[#This Row],[2017]]</f>
        <v>23.2</v>
      </c>
      <c r="M117" s="101">
        <f>+Table1[[#This Row],[2018]]</f>
        <v>22.3</v>
      </c>
      <c r="N117" s="101">
        <f>+Table1[[#This Row],[2019]]</f>
        <v>18.8</v>
      </c>
      <c r="O117" s="103">
        <f>+Table1[[#This Row],[2020]]</f>
        <v>15.7</v>
      </c>
      <c r="P117" s="52">
        <f>+Table1[[#This Row],[2021p]]</f>
        <v>22.3</v>
      </c>
      <c r="AF117" s="7"/>
      <c r="AG117" s="7"/>
      <c r="AH117" s="7"/>
      <c r="AI117" s="7"/>
      <c r="AJ117" s="7"/>
      <c r="AK117" s="7"/>
      <c r="AL117" s="7"/>
      <c r="AM117" s="7"/>
      <c r="AN117" s="7"/>
    </row>
    <row r="118" spans="3:40" ht="24" x14ac:dyDescent="0.25">
      <c r="C118" s="230">
        <v>114</v>
      </c>
      <c r="D118" s="98" t="s">
        <v>262</v>
      </c>
      <c r="E118" s="126" t="s">
        <v>234</v>
      </c>
      <c r="F118" s="114" t="s">
        <v>88</v>
      </c>
      <c r="G118" s="156" t="s">
        <v>56</v>
      </c>
      <c r="H118" s="168">
        <f>+Table1[[#This Row],[2013]]</f>
        <v>27.4</v>
      </c>
      <c r="I118" s="165">
        <f>+Table1[[#This Row],[2014]]</f>
        <v>26</v>
      </c>
      <c r="J118" s="168">
        <f>+Table1[[#This Row],[2015]]</f>
        <v>23.6</v>
      </c>
      <c r="K118" s="168">
        <f>+Table1[[#This Row],[2016]]</f>
        <v>24.6</v>
      </c>
      <c r="L118" s="168">
        <f>+Table1[[#This Row],[2017]]</f>
        <v>24.3</v>
      </c>
      <c r="M118" s="168">
        <f>+Table1[[#This Row],[2018]]</f>
        <v>23.3</v>
      </c>
      <c r="N118" s="168">
        <f>+Table1[[#This Row],[2019]]</f>
        <v>18.3</v>
      </c>
      <c r="O118" s="165">
        <f>+Table1[[#This Row],[2020]]</f>
        <v>14.8</v>
      </c>
      <c r="P118" s="78">
        <f>+Table1[[#This Row],[2021p]]</f>
        <v>21.8</v>
      </c>
      <c r="AF118" s="7"/>
      <c r="AG118" s="7"/>
      <c r="AH118" s="7"/>
      <c r="AI118" s="7"/>
      <c r="AJ118" s="7"/>
      <c r="AK118" s="7"/>
      <c r="AL118" s="7"/>
      <c r="AM118" s="7"/>
      <c r="AN118" s="7"/>
    </row>
    <row r="119" spans="3:40" ht="24" x14ac:dyDescent="0.25">
      <c r="C119" s="230">
        <v>115</v>
      </c>
      <c r="D119" s="98" t="s">
        <v>262</v>
      </c>
      <c r="E119" s="126" t="s">
        <v>234</v>
      </c>
      <c r="F119" s="114" t="s">
        <v>88</v>
      </c>
      <c r="G119" s="113" t="s">
        <v>83</v>
      </c>
      <c r="H119" s="101">
        <f>+Table1[[#This Row],[2013]]</f>
        <v>27.2</v>
      </c>
      <c r="I119" s="101">
        <f>+Table1[[#This Row],[2014]]</f>
        <v>26.3</v>
      </c>
      <c r="J119" s="101">
        <f>+Table1[[#This Row],[2015]]</f>
        <v>23.8</v>
      </c>
      <c r="K119" s="103">
        <f>+Table1[[#This Row],[2016]]</f>
        <v>25</v>
      </c>
      <c r="L119" s="101">
        <f>+Table1[[#This Row],[2017]]</f>
        <v>24.7</v>
      </c>
      <c r="M119" s="101">
        <f>+Table1[[#This Row],[2018]]</f>
        <v>23.1</v>
      </c>
      <c r="N119" s="101">
        <f>+Table1[[#This Row],[2019]]</f>
        <v>18.100000000000001</v>
      </c>
      <c r="O119" s="103">
        <f>+Table1[[#This Row],[2020]]</f>
        <v>14.3</v>
      </c>
      <c r="P119" s="52">
        <f>+Table1[[#This Row],[2021p]]</f>
        <v>21.4</v>
      </c>
      <c r="AF119" s="7"/>
      <c r="AG119" s="7"/>
      <c r="AH119" s="7"/>
      <c r="AI119" s="7"/>
      <c r="AJ119" s="7"/>
      <c r="AK119" s="7"/>
      <c r="AL119" s="7"/>
      <c r="AM119" s="7"/>
      <c r="AN119" s="7"/>
    </row>
    <row r="120" spans="3:40" ht="24" x14ac:dyDescent="0.25">
      <c r="C120" s="230">
        <v>116</v>
      </c>
      <c r="D120" s="98" t="s">
        <v>262</v>
      </c>
      <c r="E120" s="126" t="s">
        <v>234</v>
      </c>
      <c r="F120" s="114" t="s">
        <v>88</v>
      </c>
      <c r="G120" s="113" t="s">
        <v>84</v>
      </c>
      <c r="H120" s="101">
        <f>+Table1[[#This Row],[2013]]</f>
        <v>27.5</v>
      </c>
      <c r="I120" s="101">
        <f>+Table1[[#This Row],[2014]]</f>
        <v>25.6</v>
      </c>
      <c r="J120" s="101">
        <f>+Table1[[#This Row],[2015]]</f>
        <v>23.3</v>
      </c>
      <c r="K120" s="101">
        <f>+Table1[[#This Row],[2016]]</f>
        <v>24.1</v>
      </c>
      <c r="L120" s="101">
        <f>+Table1[[#This Row],[2017]]</f>
        <v>23.8</v>
      </c>
      <c r="M120" s="101">
        <f>+Table1[[#This Row],[2018]]</f>
        <v>23.4</v>
      </c>
      <c r="N120" s="101">
        <f>+Table1[[#This Row],[2019]]</f>
        <v>18.600000000000001</v>
      </c>
      <c r="O120" s="103">
        <f>+Table1[[#This Row],[2020]]</f>
        <v>15.3</v>
      </c>
      <c r="P120" s="52">
        <f>+Table1[[#This Row],[2021p]]</f>
        <v>22.3</v>
      </c>
      <c r="AF120" s="7"/>
      <c r="AG120" s="7"/>
      <c r="AH120" s="7"/>
      <c r="AI120" s="7"/>
      <c r="AJ120" s="7"/>
      <c r="AK120" s="7"/>
      <c r="AL120" s="7"/>
      <c r="AM120" s="7"/>
      <c r="AN120" s="7"/>
    </row>
    <row r="121" spans="3:40" ht="24" x14ac:dyDescent="0.25">
      <c r="C121" s="230">
        <v>117</v>
      </c>
      <c r="D121" s="98" t="s">
        <v>262</v>
      </c>
      <c r="E121" s="126" t="s">
        <v>234</v>
      </c>
      <c r="F121" s="114" t="s">
        <v>119</v>
      </c>
      <c r="G121" s="156" t="s">
        <v>56</v>
      </c>
      <c r="H121" s="168">
        <f>+Table1[[#This Row],[2013]]</f>
        <v>28.2</v>
      </c>
      <c r="I121" s="168">
        <f>+Table1[[#This Row],[2014]]</f>
        <v>26.8</v>
      </c>
      <c r="J121" s="168">
        <f>+Table1[[#This Row],[2015]]</f>
        <v>23.7</v>
      </c>
      <c r="K121" s="168">
        <f>+Table1[[#This Row],[2016]]</f>
        <v>23.8</v>
      </c>
      <c r="L121" s="168">
        <f>+Table1[[#This Row],[2017]]</f>
        <v>24.8</v>
      </c>
      <c r="M121" s="168">
        <f>+Table1[[#This Row],[2018]]</f>
        <v>25.2</v>
      </c>
      <c r="N121" s="168">
        <f>+Table1[[#This Row],[2019]]</f>
        <v>17.8</v>
      </c>
      <c r="O121" s="165">
        <f>+Table1[[#This Row],[2020]]</f>
        <v>13.9</v>
      </c>
      <c r="P121" s="78">
        <f>+Table1[[#This Row],[2021p]]</f>
        <v>21.6</v>
      </c>
      <c r="AF121" s="7"/>
      <c r="AG121" s="7"/>
      <c r="AH121" s="7"/>
      <c r="AI121" s="7"/>
      <c r="AJ121" s="7"/>
      <c r="AK121" s="7"/>
      <c r="AL121" s="7"/>
      <c r="AM121" s="7"/>
      <c r="AN121" s="7"/>
    </row>
    <row r="122" spans="3:40" ht="30" customHeight="1" x14ac:dyDescent="0.25">
      <c r="C122" s="73">
        <v>118</v>
      </c>
      <c r="D122" s="26" t="s">
        <v>264</v>
      </c>
      <c r="E122" s="125" t="s">
        <v>220</v>
      </c>
      <c r="F122" s="75" t="s">
        <v>120</v>
      </c>
      <c r="G122" s="153" t="s">
        <v>56</v>
      </c>
      <c r="H122" s="160" t="str">
        <f>+Table1[[#This Row],[2013]]</f>
        <v>:</v>
      </c>
      <c r="I122" s="160" t="str">
        <f>+Table1[[#This Row],[2014]]</f>
        <v>:</v>
      </c>
      <c r="J122" s="160">
        <f>+Table1[[#This Row],[2015]]</f>
        <v>21.7</v>
      </c>
      <c r="K122" s="160">
        <f>+Table1[[#This Row],[2016]]</f>
        <v>23.2</v>
      </c>
      <c r="L122" s="160">
        <f>+Table1[[#This Row],[2017]]</f>
        <v>22.6</v>
      </c>
      <c r="M122" s="169">
        <f>+Table1[[#This Row],[2018]]</f>
        <v>21.5</v>
      </c>
      <c r="N122" s="169">
        <f>+Table1[[#This Row],[2019]]</f>
        <v>17.399999999999999</v>
      </c>
      <c r="O122" s="77">
        <f>+Table1[[#This Row],[2020]]</f>
        <v>14</v>
      </c>
      <c r="P122" s="78">
        <f>+Table1[[#This Row],[2021p]]</f>
        <v>20</v>
      </c>
      <c r="AF122" s="7"/>
      <c r="AG122" s="7"/>
      <c r="AH122" s="7"/>
      <c r="AI122" s="7"/>
      <c r="AJ122" s="7"/>
      <c r="AK122" s="7"/>
      <c r="AL122" s="7"/>
      <c r="AM122" s="7"/>
      <c r="AN122" s="7"/>
    </row>
    <row r="123" spans="3:40" ht="24" x14ac:dyDescent="0.25">
      <c r="C123" s="73">
        <v>119</v>
      </c>
      <c r="D123" s="26" t="s">
        <v>263</v>
      </c>
      <c r="E123" s="125" t="s">
        <v>235</v>
      </c>
      <c r="F123" s="75" t="s">
        <v>120</v>
      </c>
      <c r="G123" s="58" t="s">
        <v>83</v>
      </c>
      <c r="H123" s="37" t="str">
        <f>+Table1[[#This Row],[2013]]</f>
        <v>:</v>
      </c>
      <c r="I123" s="37" t="str">
        <f>+Table1[[#This Row],[2014]]</f>
        <v>:</v>
      </c>
      <c r="J123" s="37">
        <f>+Table1[[#This Row],[2015]]</f>
        <v>21.8</v>
      </c>
      <c r="K123" s="37">
        <f>+Table1[[#This Row],[2016]]</f>
        <v>23.5</v>
      </c>
      <c r="L123" s="37">
        <f>+Table1[[#This Row],[2017]]</f>
        <v>23.2</v>
      </c>
      <c r="M123" s="88">
        <f>+Table1[[#This Row],[2018]]</f>
        <v>21.8</v>
      </c>
      <c r="N123" s="88">
        <f>+Table1[[#This Row],[2019]]</f>
        <v>17.100000000000001</v>
      </c>
      <c r="O123" s="38">
        <f>+Table1[[#This Row],[2020]]</f>
        <v>13.5</v>
      </c>
      <c r="P123" s="52">
        <f>+Table1[[#This Row],[2021p]]</f>
        <v>19.8</v>
      </c>
      <c r="AF123" s="7"/>
      <c r="AG123" s="7"/>
      <c r="AH123" s="7"/>
      <c r="AI123" s="7"/>
      <c r="AJ123" s="7"/>
      <c r="AK123" s="7"/>
      <c r="AL123" s="7"/>
      <c r="AM123" s="7"/>
      <c r="AN123" s="7"/>
    </row>
    <row r="124" spans="3:40" ht="24" x14ac:dyDescent="0.25">
      <c r="C124" s="73">
        <v>120</v>
      </c>
      <c r="D124" s="26" t="s">
        <v>263</v>
      </c>
      <c r="E124" s="125" t="s">
        <v>235</v>
      </c>
      <c r="F124" s="75" t="s">
        <v>120</v>
      </c>
      <c r="G124" s="58" t="s">
        <v>84</v>
      </c>
      <c r="H124" s="37" t="str">
        <f>+Table1[[#This Row],[2013]]</f>
        <v>:</v>
      </c>
      <c r="I124" s="37" t="str">
        <f>+Table1[[#This Row],[2014]]</f>
        <v>:</v>
      </c>
      <c r="J124" s="37">
        <f>+Table1[[#This Row],[2015]]</f>
        <v>21.6</v>
      </c>
      <c r="K124" s="37">
        <f>+Table1[[#This Row],[2016]]</f>
        <v>22.8</v>
      </c>
      <c r="L124" s="37">
        <f>+Table1[[#This Row],[2017]]</f>
        <v>21.9</v>
      </c>
      <c r="M124" s="88">
        <f>+Table1[[#This Row],[2018]]</f>
        <v>21.1</v>
      </c>
      <c r="N124" s="88">
        <f>+Table1[[#This Row],[2019]]</f>
        <v>17.7</v>
      </c>
      <c r="O124" s="38">
        <f>+Table1[[#This Row],[2020]]</f>
        <v>14.6</v>
      </c>
      <c r="P124" s="52">
        <f>+Table1[[#This Row],[2021p]]</f>
        <v>20.2</v>
      </c>
      <c r="AF124" s="7"/>
      <c r="AG124" s="7"/>
      <c r="AH124" s="7"/>
      <c r="AI124" s="7"/>
      <c r="AJ124" s="7"/>
      <c r="AK124" s="7"/>
      <c r="AL124" s="7"/>
      <c r="AM124" s="7"/>
      <c r="AN124" s="7"/>
    </row>
    <row r="125" spans="3:40" ht="24" x14ac:dyDescent="0.25">
      <c r="C125" s="73">
        <v>121</v>
      </c>
      <c r="D125" s="26" t="s">
        <v>263</v>
      </c>
      <c r="E125" s="125" t="s">
        <v>235</v>
      </c>
      <c r="F125" s="75" t="s">
        <v>88</v>
      </c>
      <c r="G125" s="153" t="s">
        <v>56</v>
      </c>
      <c r="H125" s="160" t="str">
        <f>+Table1[[#This Row],[2013]]</f>
        <v>:</v>
      </c>
      <c r="I125" s="160" t="str">
        <f>+Table1[[#This Row],[2014]]</f>
        <v>:</v>
      </c>
      <c r="J125" s="160">
        <f>+Table1[[#This Row],[2015]]</f>
        <v>22.2</v>
      </c>
      <c r="K125" s="160">
        <f>+Table1[[#This Row],[2016]]</f>
        <v>23.3</v>
      </c>
      <c r="L125" s="160">
        <f>+Table1[[#This Row],[2017]]</f>
        <v>23.2</v>
      </c>
      <c r="M125" s="169">
        <f>+Table1[[#This Row],[2018]]</f>
        <v>22.6</v>
      </c>
      <c r="N125" s="169">
        <f>+Table1[[#This Row],[2019]]</f>
        <v>17.5</v>
      </c>
      <c r="O125" s="77">
        <f>+Table1[[#This Row],[2020]]</f>
        <v>14</v>
      </c>
      <c r="P125" s="78">
        <f>+Table1[[#This Row],[2021p]]</f>
        <v>20.399999999999999</v>
      </c>
      <c r="AF125" s="7"/>
      <c r="AG125" s="7"/>
      <c r="AH125" s="7"/>
      <c r="AI125" s="7"/>
      <c r="AJ125" s="7"/>
      <c r="AK125" s="7"/>
      <c r="AL125" s="7"/>
      <c r="AM125" s="7"/>
      <c r="AN125" s="7"/>
    </row>
    <row r="126" spans="3:40" ht="24" x14ac:dyDescent="0.25">
      <c r="C126" s="73">
        <v>122</v>
      </c>
      <c r="D126" s="26" t="s">
        <v>263</v>
      </c>
      <c r="E126" s="125" t="s">
        <v>235</v>
      </c>
      <c r="F126" s="75" t="s">
        <v>88</v>
      </c>
      <c r="G126" s="58" t="s">
        <v>83</v>
      </c>
      <c r="H126" s="37" t="str">
        <f>+Table1[[#This Row],[2013]]</f>
        <v>:</v>
      </c>
      <c r="I126" s="37" t="str">
        <f>+Table1[[#This Row],[2014]]</f>
        <v>:</v>
      </c>
      <c r="J126" s="37">
        <f>+Table1[[#This Row],[2015]]</f>
        <v>22.4</v>
      </c>
      <c r="K126" s="37">
        <f>+Table1[[#This Row],[2016]]</f>
        <v>23.8</v>
      </c>
      <c r="L126" s="37">
        <f>+Table1[[#This Row],[2017]]</f>
        <v>23.5</v>
      </c>
      <c r="M126" s="88">
        <f>+Table1[[#This Row],[2018]]</f>
        <v>22.7</v>
      </c>
      <c r="N126" s="88">
        <f>+Table1[[#This Row],[2019]]</f>
        <v>17.100000000000001</v>
      </c>
      <c r="O126" s="38">
        <f>+Table1[[#This Row],[2020]]</f>
        <v>13.6</v>
      </c>
      <c r="P126" s="52">
        <f>+Table1[[#This Row],[2021p]]</f>
        <v>20.100000000000001</v>
      </c>
      <c r="AF126" s="7"/>
      <c r="AG126" s="7"/>
      <c r="AH126" s="7"/>
      <c r="AI126" s="7"/>
      <c r="AJ126" s="7"/>
      <c r="AK126" s="7"/>
      <c r="AL126" s="7"/>
      <c r="AM126" s="7"/>
      <c r="AN126" s="7"/>
    </row>
    <row r="127" spans="3:40" ht="24" x14ac:dyDescent="0.25">
      <c r="C127" s="73">
        <v>123</v>
      </c>
      <c r="D127" s="26" t="s">
        <v>263</v>
      </c>
      <c r="E127" s="125" t="s">
        <v>235</v>
      </c>
      <c r="F127" s="75" t="s">
        <v>88</v>
      </c>
      <c r="G127" s="58" t="s">
        <v>84</v>
      </c>
      <c r="H127" s="37" t="str">
        <f>+Table1[[#This Row],[2013]]</f>
        <v>:</v>
      </c>
      <c r="I127" s="37" t="str">
        <f>+Table1[[#This Row],[2014]]</f>
        <v>:</v>
      </c>
      <c r="J127" s="37">
        <f>+Table1[[#This Row],[2015]]</f>
        <v>22.1</v>
      </c>
      <c r="K127" s="37">
        <f>+Table1[[#This Row],[2016]]</f>
        <v>22.8</v>
      </c>
      <c r="L127" s="37">
        <f>+Table1[[#This Row],[2017]]</f>
        <v>22.9</v>
      </c>
      <c r="M127" s="88">
        <f>+Table1[[#This Row],[2018]]</f>
        <v>22.5</v>
      </c>
      <c r="N127" s="88">
        <f>+Table1[[#This Row],[2019]]</f>
        <v>17.899999999999999</v>
      </c>
      <c r="O127" s="38">
        <f>+Table1[[#This Row],[2020]]</f>
        <v>14.5</v>
      </c>
      <c r="P127" s="52">
        <f>+Table1[[#This Row],[2021p]]</f>
        <v>20.7</v>
      </c>
      <c r="AF127" s="7"/>
      <c r="AG127" s="7"/>
      <c r="AH127" s="7"/>
      <c r="AI127" s="7"/>
      <c r="AJ127" s="7"/>
      <c r="AK127" s="7"/>
      <c r="AL127" s="7"/>
      <c r="AM127" s="7"/>
      <c r="AN127" s="7"/>
    </row>
    <row r="128" spans="3:40" ht="24" x14ac:dyDescent="0.25">
      <c r="C128" s="73">
        <v>124</v>
      </c>
      <c r="D128" s="26" t="s">
        <v>263</v>
      </c>
      <c r="E128" s="125" t="s">
        <v>235</v>
      </c>
      <c r="F128" s="75" t="s">
        <v>119</v>
      </c>
      <c r="G128" s="153" t="s">
        <v>56</v>
      </c>
      <c r="H128" s="160" t="str">
        <f>+Table1[[#This Row],[2013]]</f>
        <v>:</v>
      </c>
      <c r="I128" s="160" t="str">
        <f>+Table1[[#This Row],[2014]]</f>
        <v>:</v>
      </c>
      <c r="J128" s="160">
        <f>+Table1[[#This Row],[2015]]</f>
        <v>23.5</v>
      </c>
      <c r="K128" s="160">
        <f>+Table1[[#This Row],[2016]]</f>
        <v>23.7</v>
      </c>
      <c r="L128" s="160">
        <f>+Table1[[#This Row],[2017]]</f>
        <v>24.7</v>
      </c>
      <c r="M128" s="169">
        <f>+Table1[[#This Row],[2018]]</f>
        <v>25.2</v>
      </c>
      <c r="N128" s="169">
        <f>+Table1[[#This Row],[2019]]</f>
        <v>17.7</v>
      </c>
      <c r="O128" s="77">
        <f>+Table1[[#This Row],[2020]]</f>
        <v>14</v>
      </c>
      <c r="P128" s="78">
        <f>+Table1[[#This Row],[2021p]]</f>
        <v>21.4</v>
      </c>
      <c r="AF128" s="7"/>
      <c r="AG128" s="7"/>
      <c r="AH128" s="7"/>
      <c r="AI128" s="7"/>
      <c r="AJ128" s="7"/>
      <c r="AK128" s="7"/>
      <c r="AL128" s="7"/>
      <c r="AM128" s="7"/>
      <c r="AN128" s="7"/>
    </row>
    <row r="129" spans="3:40" x14ac:dyDescent="0.25">
      <c r="C129" s="73">
        <v>125</v>
      </c>
      <c r="D129" s="26" t="s">
        <v>121</v>
      </c>
      <c r="E129" s="125" t="s">
        <v>212</v>
      </c>
      <c r="F129" s="75" t="s">
        <v>116</v>
      </c>
      <c r="G129" s="153" t="s">
        <v>56</v>
      </c>
      <c r="H129" s="160">
        <f>+Table1[[#This Row],[2013]]</f>
        <v>46.6</v>
      </c>
      <c r="I129" s="160">
        <f>+Table1[[#This Row],[2014]]</f>
        <v>55.6</v>
      </c>
      <c r="J129" s="160">
        <f>+Table1[[#This Row],[2015]]</f>
        <v>57.6</v>
      </c>
      <c r="K129" s="160">
        <f>+Table1[[#This Row],[2016]]</f>
        <v>58.5</v>
      </c>
      <c r="L129" s="160">
        <f>+Table1[[#This Row],[2017]]</f>
        <v>57.7</v>
      </c>
      <c r="M129" s="169">
        <f>+Table1[[#This Row],[2018]]</f>
        <v>62.6</v>
      </c>
      <c r="N129" s="169">
        <f>+Table1[[#This Row],[2019]]</f>
        <v>63</v>
      </c>
      <c r="O129" s="77">
        <f>+Table1[[#This Row],[2020]]</f>
        <v>64.599999999999994</v>
      </c>
      <c r="P129" s="78">
        <f>+Table1[[#This Row],[2021p]]</f>
        <v>60.9</v>
      </c>
      <c r="AF129" s="7"/>
      <c r="AG129" s="7"/>
      <c r="AH129" s="7"/>
      <c r="AI129" s="7"/>
      <c r="AJ129" s="7"/>
      <c r="AK129" s="7"/>
      <c r="AL129" s="7"/>
      <c r="AM129" s="7"/>
      <c r="AN129" s="7"/>
    </row>
    <row r="130" spans="3:40" x14ac:dyDescent="0.25">
      <c r="C130" s="73">
        <v>126</v>
      </c>
      <c r="D130" s="26" t="s">
        <v>122</v>
      </c>
      <c r="E130" s="125" t="s">
        <v>213</v>
      </c>
      <c r="F130" s="75" t="s">
        <v>116</v>
      </c>
      <c r="G130" s="153" t="s">
        <v>56</v>
      </c>
      <c r="H130" s="160">
        <f>+Table1[[#This Row],[2013]]</f>
        <v>19.8</v>
      </c>
      <c r="I130" s="160">
        <f>+Table1[[#This Row],[2014]]</f>
        <v>16.899999999999999</v>
      </c>
      <c r="J130" s="160">
        <f>+Table1[[#This Row],[2015]]</f>
        <v>16.8</v>
      </c>
      <c r="K130" s="160">
        <f>+Table1[[#This Row],[2016]]</f>
        <v>16.5</v>
      </c>
      <c r="L130" s="160">
        <f>+Table1[[#This Row],[2017]]</f>
        <v>15.1</v>
      </c>
      <c r="M130" s="169">
        <f>+Table1[[#This Row],[2018]]</f>
        <v>14.7</v>
      </c>
      <c r="N130" s="169">
        <f>+Table1[[#This Row],[2019]]</f>
        <v>11.7</v>
      </c>
      <c r="O130" s="77">
        <f>+Table1[[#This Row],[2020]]</f>
        <v>9.4</v>
      </c>
      <c r="P130" s="78">
        <f>+Table1[[#This Row],[2021p]]</f>
        <v>8</v>
      </c>
      <c r="AF130" s="7"/>
      <c r="AG130" s="7"/>
      <c r="AH130" s="7"/>
      <c r="AI130" s="7"/>
      <c r="AJ130" s="7"/>
      <c r="AK130" s="7"/>
      <c r="AL130" s="7"/>
      <c r="AM130" s="7"/>
      <c r="AN130" s="7"/>
    </row>
    <row r="131" spans="3:40" x14ac:dyDescent="0.25">
      <c r="C131" s="73">
        <v>127</v>
      </c>
      <c r="D131" s="26" t="s">
        <v>166</v>
      </c>
      <c r="E131" s="125" t="s">
        <v>214</v>
      </c>
      <c r="F131" s="75" t="s">
        <v>167</v>
      </c>
      <c r="G131" s="153" t="s">
        <v>56</v>
      </c>
      <c r="H131" s="160">
        <f>+Table1[[#This Row],[2013]]</f>
        <v>28.9</v>
      </c>
      <c r="I131" s="77">
        <f>+Table1[[#This Row],[2014]]</f>
        <v>29</v>
      </c>
      <c r="J131" s="160">
        <f>+Table1[[#This Row],[2015]]</f>
        <v>27.4</v>
      </c>
      <c r="K131" s="160">
        <f>+Table1[[#This Row],[2016]]</f>
        <v>23.5</v>
      </c>
      <c r="L131" s="77">
        <f>+Table1[[#This Row],[2017]]</f>
        <v>27</v>
      </c>
      <c r="M131" s="169">
        <f>+Table1[[#This Row],[2018]]</f>
        <v>30.1</v>
      </c>
      <c r="N131" s="169">
        <f>+Table1[[#This Row],[2019]]</f>
        <v>24.9</v>
      </c>
      <c r="O131" s="77">
        <f>+Table1[[#This Row],[2020]]</f>
        <v>27.1</v>
      </c>
      <c r="P131" s="78">
        <f>+Table1[[#This Row],[2021p]]</f>
        <v>26.4</v>
      </c>
      <c r="W131" s="19"/>
      <c r="AF131" s="7"/>
      <c r="AG131" s="7"/>
      <c r="AH131" s="7"/>
      <c r="AI131" s="7"/>
      <c r="AJ131" s="7"/>
      <c r="AK131" s="7"/>
      <c r="AL131" s="7"/>
      <c r="AM131" s="7"/>
      <c r="AN131" s="7"/>
    </row>
    <row r="132" spans="3:40" x14ac:dyDescent="0.25">
      <c r="C132" s="73">
        <v>128</v>
      </c>
      <c r="D132" s="26" t="s">
        <v>166</v>
      </c>
      <c r="E132" s="125" t="s">
        <v>214</v>
      </c>
      <c r="F132" s="75" t="s">
        <v>168</v>
      </c>
      <c r="G132" s="153" t="s">
        <v>56</v>
      </c>
      <c r="H132" s="160">
        <f>+Table1[[#This Row],[2013]]</f>
        <v>32.6</v>
      </c>
      <c r="I132" s="160">
        <f>+Table1[[#This Row],[2014]]</f>
        <v>37.700000000000003</v>
      </c>
      <c r="J132" s="160">
        <f>+Table1[[#This Row],[2015]]</f>
        <v>35.700000000000003</v>
      </c>
      <c r="K132" s="160">
        <f>+Table1[[#This Row],[2016]]</f>
        <v>37.700000000000003</v>
      </c>
      <c r="L132" s="160">
        <f>+Table1[[#This Row],[2017]]</f>
        <v>34.9</v>
      </c>
      <c r="M132" s="169">
        <f>+Table1[[#This Row],[2018]]</f>
        <v>38.200000000000003</v>
      </c>
      <c r="N132" s="169">
        <f>+Table1[[#This Row],[2019]]</f>
        <v>34.799999999999997</v>
      </c>
      <c r="O132" s="77">
        <f>+Table1[[#This Row],[2020]]</f>
        <v>32.1</v>
      </c>
      <c r="P132" s="78">
        <f>+Table1[[#This Row],[2021p]]</f>
        <v>34.299999999999997</v>
      </c>
      <c r="V132" s="19"/>
      <c r="W132" s="19"/>
      <c r="AF132" s="7"/>
      <c r="AG132" s="7"/>
      <c r="AH132" s="7"/>
      <c r="AI132" s="7"/>
      <c r="AJ132" s="7"/>
      <c r="AK132" s="7"/>
      <c r="AL132" s="7"/>
      <c r="AM132" s="7"/>
      <c r="AN132" s="7"/>
    </row>
    <row r="133" spans="3:40" x14ac:dyDescent="0.25">
      <c r="C133" s="73">
        <v>129</v>
      </c>
      <c r="D133" s="26" t="s">
        <v>166</v>
      </c>
      <c r="E133" s="125" t="s">
        <v>214</v>
      </c>
      <c r="F133" s="75" t="s">
        <v>169</v>
      </c>
      <c r="G133" s="153" t="s">
        <v>56</v>
      </c>
      <c r="H133" s="160">
        <f>+Table1[[#This Row],[2013]]</f>
        <v>23.7</v>
      </c>
      <c r="I133" s="160">
        <f>+Table1[[#This Row],[2014]]</f>
        <v>20.399999999999999</v>
      </c>
      <c r="J133" s="160">
        <f>+Table1[[#This Row],[2015]]</f>
        <v>21.6</v>
      </c>
      <c r="K133" s="77">
        <f>+Table1[[#This Row],[2016]]</f>
        <v>23</v>
      </c>
      <c r="L133" s="160">
        <f>+Table1[[#This Row],[2017]]</f>
        <v>22.6</v>
      </c>
      <c r="M133" s="169">
        <f>+Table1[[#This Row],[2018]]</f>
        <v>23.5</v>
      </c>
      <c r="N133" s="169">
        <f>+Table1[[#This Row],[2019]]</f>
        <v>28.4</v>
      </c>
      <c r="O133" s="77">
        <f>+Table1[[#This Row],[2020]]</f>
        <v>28.8</v>
      </c>
      <c r="P133" s="78">
        <f>+Table1[[#This Row],[2021p]]</f>
        <v>27.6</v>
      </c>
      <c r="V133" s="19"/>
      <c r="W133" s="19"/>
      <c r="AF133" s="7"/>
      <c r="AG133" s="7"/>
      <c r="AH133" s="7"/>
      <c r="AI133" s="7"/>
      <c r="AJ133" s="7"/>
      <c r="AK133" s="7"/>
      <c r="AL133" s="7"/>
      <c r="AM133" s="7"/>
      <c r="AN133" s="7"/>
    </row>
    <row r="134" spans="3:40" x14ac:dyDescent="0.25">
      <c r="C134" s="73">
        <v>130</v>
      </c>
      <c r="D134" s="26" t="s">
        <v>166</v>
      </c>
      <c r="E134" s="125" t="s">
        <v>214</v>
      </c>
      <c r="F134" s="75" t="s">
        <v>170</v>
      </c>
      <c r="G134" s="153" t="s">
        <v>56</v>
      </c>
      <c r="H134" s="160">
        <f>+Table1[[#This Row],[2013]]</f>
        <v>6.2</v>
      </c>
      <c r="I134" s="77">
        <f>+Table1[[#This Row],[2014]]</f>
        <v>6</v>
      </c>
      <c r="J134" s="160">
        <f>+Table1[[#This Row],[2015]]</f>
        <v>7.1</v>
      </c>
      <c r="K134" s="77">
        <f>+Table1[[#This Row],[2016]]</f>
        <v>7</v>
      </c>
      <c r="L134" s="160">
        <f>+Table1[[#This Row],[2017]]</f>
        <v>6.6</v>
      </c>
      <c r="M134" s="169">
        <f>+Table1[[#This Row],[2018]]</f>
        <v>5.6</v>
      </c>
      <c r="N134" s="169">
        <f>+Table1[[#This Row],[2019]]</f>
        <v>8.1999999999999993</v>
      </c>
      <c r="O134" s="77">
        <f>+Table1[[#This Row],[2020]]</f>
        <v>7.5</v>
      </c>
      <c r="P134" s="78">
        <f>+Table1[[#This Row],[2021p]]</f>
        <v>8</v>
      </c>
      <c r="V134" s="19"/>
      <c r="W134" s="19"/>
      <c r="AF134" s="7"/>
      <c r="AG134" s="7"/>
      <c r="AH134" s="7"/>
      <c r="AI134" s="7"/>
      <c r="AJ134" s="7"/>
      <c r="AK134" s="7"/>
      <c r="AL134" s="7"/>
      <c r="AM134" s="7"/>
      <c r="AN134" s="7"/>
    </row>
    <row r="135" spans="3:40" x14ac:dyDescent="0.25">
      <c r="C135" s="73">
        <v>131</v>
      </c>
      <c r="D135" s="26" t="s">
        <v>166</v>
      </c>
      <c r="E135" s="125" t="s">
        <v>214</v>
      </c>
      <c r="F135" s="75" t="s">
        <v>171</v>
      </c>
      <c r="G135" s="153" t="s">
        <v>56</v>
      </c>
      <c r="H135" s="160">
        <f>+Table1[[#This Row],[2013]]</f>
        <v>4.9000000000000004</v>
      </c>
      <c r="I135" s="160">
        <f>+Table1[[#This Row],[2014]]</f>
        <v>4.4000000000000004</v>
      </c>
      <c r="J135" s="160">
        <f>+Table1[[#This Row],[2015]]</f>
        <v>4.8</v>
      </c>
      <c r="K135" s="160">
        <f>+Table1[[#This Row],[2016]]</f>
        <v>4.8</v>
      </c>
      <c r="L135" s="160">
        <f>+Table1[[#This Row],[2017]]</f>
        <v>4.5999999999999996</v>
      </c>
      <c r="M135" s="169">
        <f>+Table1[[#This Row],[2018]]</f>
        <v>2.1</v>
      </c>
      <c r="N135" s="169">
        <f>+Table1[[#This Row],[2019]]</f>
        <v>2.6</v>
      </c>
      <c r="O135" s="77">
        <f>+Table1[[#This Row],[2020]]</f>
        <v>3.4</v>
      </c>
      <c r="P135" s="78">
        <f>+Table1[[#This Row],[2021p]]</f>
        <v>2.6</v>
      </c>
      <c r="V135" s="19"/>
      <c r="W135" s="19"/>
      <c r="AF135" s="7"/>
      <c r="AG135" s="7"/>
      <c r="AH135" s="7"/>
      <c r="AI135" s="7"/>
      <c r="AJ135" s="7"/>
      <c r="AK135" s="7"/>
      <c r="AL135" s="7"/>
      <c r="AM135" s="7"/>
      <c r="AN135" s="7"/>
    </row>
    <row r="136" spans="3:40" x14ac:dyDescent="0.25">
      <c r="C136" s="73">
        <v>132</v>
      </c>
      <c r="D136" s="26" t="s">
        <v>166</v>
      </c>
      <c r="E136" s="125" t="s">
        <v>214</v>
      </c>
      <c r="F136" s="75" t="s">
        <v>172</v>
      </c>
      <c r="G136" s="153" t="s">
        <v>56</v>
      </c>
      <c r="H136" s="160">
        <f>+Table1[[#This Row],[2013]]</f>
        <v>3.6</v>
      </c>
      <c r="I136" s="160">
        <f>+Table1[[#This Row],[2014]]</f>
        <v>2.7</v>
      </c>
      <c r="J136" s="160">
        <f>+Table1[[#This Row],[2015]]</f>
        <v>3.4</v>
      </c>
      <c r="K136" s="77">
        <f>+Table1[[#This Row],[2016]]</f>
        <v>4</v>
      </c>
      <c r="L136" s="160">
        <f>+Table1[[#This Row],[2017]]</f>
        <v>4.4000000000000004</v>
      </c>
      <c r="M136" s="169">
        <f>+Table1[[#This Row],[2018]]</f>
        <v>0.6</v>
      </c>
      <c r="N136" s="169">
        <f>+Table1[[#This Row],[2019]]</f>
        <v>1.2</v>
      </c>
      <c r="O136" s="77">
        <f>+Table1[[#This Row],[2020]]</f>
        <v>1.1637152060588813</v>
      </c>
      <c r="P136" s="78">
        <f>+Table1[[#This Row],[2021p]]</f>
        <v>0.9</v>
      </c>
      <c r="V136" s="19"/>
      <c r="W136" s="19"/>
      <c r="AF136" s="7"/>
      <c r="AG136" s="7"/>
      <c r="AH136" s="7"/>
      <c r="AI136" s="7"/>
      <c r="AJ136" s="7"/>
      <c r="AK136" s="7"/>
      <c r="AL136" s="7"/>
      <c r="AM136" s="7"/>
      <c r="AN136" s="7"/>
    </row>
    <row r="137" spans="3:40" ht="6.75" customHeight="1" x14ac:dyDescent="0.25">
      <c r="C137" s="189"/>
      <c r="D137" s="190"/>
      <c r="E137" s="191"/>
      <c r="F137" s="192"/>
      <c r="G137" s="193"/>
      <c r="H137" s="194"/>
      <c r="I137" s="194"/>
      <c r="J137" s="194"/>
      <c r="K137" s="195"/>
      <c r="L137" s="194"/>
      <c r="M137" s="196"/>
      <c r="N137" s="196"/>
      <c r="O137" s="195"/>
      <c r="P137" s="197"/>
      <c r="V137" s="19"/>
      <c r="W137" s="19"/>
      <c r="AF137" s="7"/>
      <c r="AG137" s="7"/>
      <c r="AH137" s="7"/>
      <c r="AI137" s="7"/>
      <c r="AJ137" s="7"/>
      <c r="AK137" s="7"/>
      <c r="AL137" s="7"/>
      <c r="AM137" s="7"/>
      <c r="AN137" s="7"/>
    </row>
    <row r="138" spans="3:40" ht="13.5" customHeight="1" x14ac:dyDescent="0.25">
      <c r="C138" s="218" t="s">
        <v>270</v>
      </c>
      <c r="D138" s="198" t="s">
        <v>278</v>
      </c>
      <c r="E138" s="199"/>
      <c r="F138" s="200"/>
      <c r="G138" s="201"/>
      <c r="H138" s="202"/>
      <c r="I138" s="202"/>
      <c r="J138" s="202"/>
      <c r="K138" s="203"/>
      <c r="L138" s="202"/>
      <c r="M138" s="204"/>
      <c r="N138" s="204"/>
      <c r="O138" s="203"/>
      <c r="P138" s="205"/>
      <c r="V138" s="19"/>
      <c r="W138" s="19"/>
      <c r="AF138" s="7"/>
      <c r="AG138" s="7"/>
      <c r="AH138" s="7"/>
      <c r="AI138" s="7"/>
      <c r="AJ138" s="7"/>
      <c r="AK138" s="7"/>
      <c r="AL138" s="7"/>
      <c r="AM138" s="7"/>
      <c r="AN138" s="7"/>
    </row>
    <row r="139" spans="3:40" ht="13.5" customHeight="1" x14ac:dyDescent="0.3">
      <c r="C139" s="215" t="s">
        <v>173</v>
      </c>
      <c r="D139" s="206" t="s">
        <v>174</v>
      </c>
      <c r="E139" s="207"/>
      <c r="F139" s="208"/>
      <c r="G139" s="209"/>
      <c r="H139" s="210"/>
      <c r="I139" s="210"/>
      <c r="J139" s="210"/>
      <c r="K139" s="210"/>
      <c r="L139" s="210"/>
      <c r="M139" s="211"/>
      <c r="N139" s="211"/>
      <c r="O139" s="211"/>
      <c r="P139" s="212"/>
    </row>
    <row r="140" spans="3:40" ht="13.5" customHeight="1" x14ac:dyDescent="0.3">
      <c r="C140" s="215" t="s">
        <v>55</v>
      </c>
      <c r="D140" s="206" t="s">
        <v>175</v>
      </c>
      <c r="E140" s="207"/>
      <c r="F140" s="208"/>
      <c r="G140" s="209"/>
      <c r="H140" s="210"/>
      <c r="I140" s="210"/>
      <c r="J140" s="210"/>
      <c r="K140" s="210"/>
      <c r="L140" s="210"/>
      <c r="M140" s="211"/>
      <c r="N140" s="211"/>
      <c r="O140" s="211"/>
      <c r="P140" s="212"/>
    </row>
    <row r="141" spans="3:40" ht="13.5" customHeight="1" x14ac:dyDescent="0.3">
      <c r="C141" s="215" t="s">
        <v>181</v>
      </c>
      <c r="D141" s="206" t="s">
        <v>183</v>
      </c>
      <c r="E141" s="207"/>
      <c r="F141" s="208"/>
      <c r="G141" s="209"/>
      <c r="H141" s="210"/>
      <c r="I141" s="210"/>
      <c r="J141" s="210"/>
      <c r="K141" s="210"/>
      <c r="L141" s="210"/>
      <c r="M141" s="211"/>
      <c r="N141" s="211"/>
      <c r="O141" s="211"/>
      <c r="P141" s="212"/>
    </row>
    <row r="142" spans="3:40" ht="13.5" customHeight="1" x14ac:dyDescent="0.25">
      <c r="C142" s="216" t="s">
        <v>252</v>
      </c>
      <c r="D142" s="228" t="s">
        <v>271</v>
      </c>
      <c r="E142" s="228"/>
      <c r="F142" s="228"/>
      <c r="G142" s="228"/>
      <c r="H142" s="228"/>
      <c r="I142" s="228"/>
      <c r="J142" s="228"/>
      <c r="K142" s="228"/>
      <c r="L142" s="228"/>
      <c r="M142" s="228"/>
      <c r="N142" s="228"/>
      <c r="O142" s="228"/>
      <c r="P142" s="228"/>
    </row>
    <row r="143" spans="3:40" ht="13.5" customHeight="1" x14ac:dyDescent="0.25">
      <c r="C143" s="216"/>
      <c r="D143" s="220" t="s">
        <v>254</v>
      </c>
      <c r="E143" s="221"/>
      <c r="F143" s="222"/>
      <c r="G143" s="223"/>
      <c r="H143" s="224"/>
      <c r="I143" s="224"/>
      <c r="J143" s="224"/>
      <c r="K143" s="224"/>
      <c r="L143" s="224"/>
      <c r="M143" s="225"/>
      <c r="N143" s="225"/>
      <c r="O143" s="225"/>
      <c r="P143" s="225"/>
      <c r="R143"/>
      <c r="S143"/>
      <c r="T143"/>
    </row>
    <row r="144" spans="3:40" ht="13.5" customHeight="1" x14ac:dyDescent="0.25">
      <c r="C144" s="216" t="s">
        <v>253</v>
      </c>
      <c r="D144" s="222" t="s">
        <v>272</v>
      </c>
      <c r="E144" s="221"/>
      <c r="F144" s="222"/>
      <c r="G144" s="223"/>
      <c r="H144" s="224"/>
      <c r="I144" s="224"/>
      <c r="J144" s="224"/>
      <c r="K144" s="224"/>
      <c r="L144" s="224"/>
      <c r="M144" s="225"/>
      <c r="N144" s="225"/>
      <c r="O144" s="225"/>
      <c r="P144" s="225"/>
      <c r="R144"/>
      <c r="S144"/>
      <c r="T144"/>
    </row>
    <row r="145" spans="3:20" ht="13.5" customHeight="1" x14ac:dyDescent="0.25">
      <c r="C145" s="217"/>
      <c r="D145" s="220" t="s">
        <v>256</v>
      </c>
      <c r="E145" s="221"/>
      <c r="F145" s="222"/>
      <c r="G145" s="226"/>
      <c r="H145" s="227"/>
      <c r="I145" s="227"/>
      <c r="J145" s="227"/>
      <c r="K145" s="227"/>
      <c r="L145" s="227"/>
      <c r="M145" s="222"/>
      <c r="N145" s="222"/>
      <c r="O145" s="222"/>
      <c r="P145" s="222"/>
      <c r="R145"/>
      <c r="S145"/>
      <c r="T145"/>
    </row>
    <row r="146" spans="3:20" s="3" customFormat="1" ht="13.5" customHeight="1" x14ac:dyDescent="0.2">
      <c r="C146" s="216" t="s">
        <v>258</v>
      </c>
      <c r="D146" s="222" t="s">
        <v>273</v>
      </c>
      <c r="E146" s="221"/>
      <c r="F146" s="222"/>
      <c r="G146" s="223"/>
      <c r="H146" s="224"/>
      <c r="I146" s="224"/>
      <c r="J146" s="224"/>
      <c r="K146" s="224"/>
      <c r="L146" s="224"/>
      <c r="M146" s="225"/>
      <c r="N146" s="225"/>
      <c r="O146" s="225"/>
      <c r="P146" s="225"/>
    </row>
    <row r="147" spans="3:20" ht="13.5" customHeight="1" x14ac:dyDescent="0.25">
      <c r="C147" s="89"/>
      <c r="D147" s="220" t="s">
        <v>257</v>
      </c>
      <c r="E147" s="221"/>
      <c r="F147" s="222"/>
      <c r="G147" s="226"/>
      <c r="H147" s="227"/>
      <c r="I147" s="227"/>
      <c r="J147" s="227"/>
      <c r="K147" s="227"/>
      <c r="L147" s="227"/>
      <c r="M147" s="222"/>
      <c r="N147" s="222"/>
      <c r="O147" s="222"/>
      <c r="P147" s="222"/>
      <c r="R147"/>
      <c r="S147"/>
      <c r="T147"/>
    </row>
    <row r="148" spans="3:20" s="3" customFormat="1" x14ac:dyDescent="0.25">
      <c r="C148" s="9"/>
      <c r="D148" s="7"/>
      <c r="E148" s="124"/>
      <c r="G148" s="149"/>
      <c r="H148" s="4"/>
      <c r="I148" s="4"/>
      <c r="J148" s="4"/>
      <c r="K148" s="4"/>
      <c r="L148" s="4"/>
      <c r="M148"/>
      <c r="N148"/>
      <c r="O148"/>
      <c r="P148" s="12"/>
    </row>
    <row r="149" spans="3:20" x14ac:dyDescent="0.25">
      <c r="D149" s="7"/>
      <c r="E149" s="124"/>
    </row>
    <row r="150" spans="3:20" x14ac:dyDescent="0.25">
      <c r="E150" s="124"/>
    </row>
  </sheetData>
  <mergeCells count="1">
    <mergeCell ref="D142:P142"/>
  </mergeCells>
  <hyperlinks>
    <hyperlink ref="D145" r:id="rId1" display="https://ec.europa.eu/eurostat/statistics-explained/index.php?title=Glossary:Severe_material_and_social_deprivation_rate_(SMSD)&amp;stable=0&amp;redirect=no" xr:uid="{00000000-0004-0000-0100-000000000000}"/>
    <hyperlink ref="D147" r:id="rId2" xr:uid="{00000000-0004-0000-0100-000001000000}"/>
  </hyperlinks>
  <pageMargins left="0.7" right="0.7" top="0.75" bottom="0.75" header="0.3" footer="0.3"/>
  <pageSetup orientation="portrait" r:id="rId3"/>
  <drawing r:id="rId4"/>
  <tableParts count="2">
    <tablePart r:id="rId5"/>
    <tablePart r:id="rId6"/>
  </tableParts>
  <extLst>
    <ext xmlns:x15="http://schemas.microsoft.com/office/spreadsheetml/2010/11/main" uri="{3A4CF648-6AED-40f4-86FF-DC5316D8AED3}">
      <x14:slicerList xmlns:x14="http://schemas.microsoft.com/office/spreadsheetml/2009/9/main">
        <x14:slicer r:id="rId7"/>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EU-SILC</vt:lpstr>
      <vt:lpstr>EU-SILC_eng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Milena.Vukotic@monstat.org</dc:creator>
  <cp:lastModifiedBy>Dragana Zivkovic</cp:lastModifiedBy>
  <cp:lastPrinted>2020-12-21T09:03:43Z</cp:lastPrinted>
  <dcterms:created xsi:type="dcterms:W3CDTF">2020-04-22T15:54:38Z</dcterms:created>
  <dcterms:modified xsi:type="dcterms:W3CDTF">2022-12-27T11:59:57Z</dcterms:modified>
</cp:coreProperties>
</file>